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215" windowWidth="17265" windowHeight="5400"/>
  </bookViews>
  <sheets>
    <sheet name="б-НФГД(о-з)" sheetId="1" r:id="rId1"/>
    <sheet name="приложение" sheetId="2" r:id="rId2"/>
  </sheets>
  <definedNames>
    <definedName name="_xlnm.Print_Area" localSheetId="0">'б-НФГД(о-з)'!$A$1:$AZ$176</definedName>
    <definedName name="_xlnm.Print_Titles" localSheetId="0">'б-НФГД(о-з)'!$36:$42</definedName>
  </definedNames>
  <calcPr calcId="114210" fullCalcOnLoad="1"/>
</workbook>
</file>

<file path=xl/calcChain.xml><?xml version="1.0" encoding="utf-8"?>
<calcChain xmlns="http://schemas.openxmlformats.org/spreadsheetml/2006/main">
  <c r="AI103" i="1"/>
  <c r="AG103"/>
  <c r="S47"/>
  <c r="S46"/>
  <c r="R107"/>
  <c r="R118"/>
  <c r="R134"/>
  <c r="R135"/>
  <c r="R148"/>
  <c r="Q47"/>
  <c r="Q46"/>
  <c r="J46"/>
  <c r="J47"/>
  <c r="J48"/>
  <c r="J49"/>
  <c r="J51"/>
  <c r="J52"/>
  <c r="J53"/>
  <c r="J54"/>
  <c r="J55"/>
  <c r="J57"/>
  <c r="J58"/>
  <c r="J59"/>
  <c r="J61"/>
  <c r="J62"/>
  <c r="J63"/>
  <c r="J64"/>
  <c r="J66"/>
  <c r="J67"/>
  <c r="J68"/>
  <c r="J70"/>
  <c r="J71"/>
  <c r="J72"/>
  <c r="J74"/>
  <c r="J75"/>
  <c r="J77"/>
  <c r="J78"/>
  <c r="J79"/>
  <c r="J80"/>
  <c r="J81"/>
  <c r="J82"/>
  <c r="J83"/>
  <c r="J85"/>
  <c r="J86"/>
  <c r="J87"/>
  <c r="J88"/>
  <c r="J89"/>
  <c r="J90"/>
  <c r="J91"/>
  <c r="J92"/>
  <c r="J93"/>
  <c r="J95"/>
  <c r="J96"/>
  <c r="J97"/>
  <c r="J98"/>
  <c r="J99"/>
  <c r="J100"/>
  <c r="J101"/>
  <c r="J102"/>
  <c r="J103"/>
  <c r="J104"/>
  <c r="J105"/>
  <c r="J106"/>
  <c r="J107"/>
  <c r="K107"/>
  <c r="L107"/>
  <c r="M107"/>
  <c r="N107"/>
  <c r="O107"/>
  <c r="P107"/>
  <c r="Q48"/>
  <c r="Q49"/>
  <c r="Q51"/>
  <c r="Q52"/>
  <c r="Q53"/>
  <c r="Q54"/>
  <c r="Q55"/>
  <c r="Q57"/>
  <c r="Q58"/>
  <c r="Q59"/>
  <c r="Q61"/>
  <c r="Q62"/>
  <c r="Q63"/>
  <c r="Q64"/>
  <c r="Q66"/>
  <c r="Q67"/>
  <c r="Q68"/>
  <c r="Q70"/>
  <c r="Q71"/>
  <c r="Q72"/>
  <c r="Q74"/>
  <c r="Q75"/>
  <c r="Q77"/>
  <c r="Q78"/>
  <c r="Q79"/>
  <c r="Q80"/>
  <c r="Q81"/>
  <c r="Q82"/>
  <c r="Q83"/>
  <c r="Q85"/>
  <c r="Q86"/>
  <c r="Q87"/>
  <c r="Q88"/>
  <c r="Q89"/>
  <c r="Q90"/>
  <c r="Q91"/>
  <c r="Q92"/>
  <c r="Q93"/>
  <c r="Q95"/>
  <c r="Q96"/>
  <c r="Q97"/>
  <c r="Q98"/>
  <c r="Q99"/>
  <c r="Q100"/>
  <c r="Q101"/>
  <c r="Q102"/>
  <c r="Q103"/>
  <c r="Q104"/>
  <c r="Q105"/>
  <c r="Q106"/>
  <c r="Q107"/>
  <c r="S48"/>
  <c r="S49"/>
  <c r="S51"/>
  <c r="S52"/>
  <c r="S53"/>
  <c r="S54"/>
  <c r="S55"/>
  <c r="S57"/>
  <c r="S58"/>
  <c r="S59"/>
  <c r="S61"/>
  <c r="S62"/>
  <c r="S63"/>
  <c r="S64"/>
  <c r="S66"/>
  <c r="S67"/>
  <c r="S68"/>
  <c r="S70"/>
  <c r="S71"/>
  <c r="S72"/>
  <c r="S74"/>
  <c r="S75"/>
  <c r="S77"/>
  <c r="S78"/>
  <c r="S79"/>
  <c r="S80"/>
  <c r="S81"/>
  <c r="S82"/>
  <c r="S83"/>
  <c r="S85"/>
  <c r="S86"/>
  <c r="S87"/>
  <c r="S88"/>
  <c r="S89"/>
  <c r="S90"/>
  <c r="S91"/>
  <c r="S92"/>
  <c r="S93"/>
  <c r="S95"/>
  <c r="S96"/>
  <c r="S97"/>
  <c r="S98"/>
  <c r="S99"/>
  <c r="S100"/>
  <c r="S101"/>
  <c r="S102"/>
  <c r="S103"/>
  <c r="S104"/>
  <c r="S105"/>
  <c r="S106"/>
  <c r="S107"/>
  <c r="T107"/>
  <c r="U46"/>
  <c r="U57"/>
  <c r="U64"/>
  <c r="U66"/>
  <c r="U68"/>
  <c r="U104"/>
  <c r="U105"/>
  <c r="U107"/>
  <c r="V64"/>
  <c r="V107"/>
  <c r="W46"/>
  <c r="W51"/>
  <c r="W57"/>
  <c r="W66"/>
  <c r="W68"/>
  <c r="W104"/>
  <c r="W107"/>
  <c r="X47"/>
  <c r="X58"/>
  <c r="X61"/>
  <c r="X67"/>
  <c r="X70"/>
  <c r="X107"/>
  <c r="Y61"/>
  <c r="Y107"/>
  <c r="Z47"/>
  <c r="Z52"/>
  <c r="Z58"/>
  <c r="Z67"/>
  <c r="Z70"/>
  <c r="Z107"/>
  <c r="AA55"/>
  <c r="AA59"/>
  <c r="AA62"/>
  <c r="AA74"/>
  <c r="AA107"/>
  <c r="AB62"/>
  <c r="AB107"/>
  <c r="AC53"/>
  <c r="AC55"/>
  <c r="AC59"/>
  <c r="AC71"/>
  <c r="AC74"/>
  <c r="AC107"/>
  <c r="AD48"/>
  <c r="AD49"/>
  <c r="AD63"/>
  <c r="AD75"/>
  <c r="AD77"/>
  <c r="AD79"/>
  <c r="AD97"/>
  <c r="AD107"/>
  <c r="AE63"/>
  <c r="AE107"/>
  <c r="AF48"/>
  <c r="AF49"/>
  <c r="AF72"/>
  <c r="AF75"/>
  <c r="AF77"/>
  <c r="AF79"/>
  <c r="AF97"/>
  <c r="AF107"/>
  <c r="AG78"/>
  <c r="AG85"/>
  <c r="AG89"/>
  <c r="AG99"/>
  <c r="AG106"/>
  <c r="AG107"/>
  <c r="AH78"/>
  <c r="AH89"/>
  <c r="AH107"/>
  <c r="AI78"/>
  <c r="AI85"/>
  <c r="AI89"/>
  <c r="AI99"/>
  <c r="AI106"/>
  <c r="AI107"/>
  <c r="AJ86"/>
  <c r="AJ87"/>
  <c r="AJ91"/>
  <c r="AJ100"/>
  <c r="AJ107"/>
  <c r="AK87"/>
  <c r="AK91"/>
  <c r="AK100"/>
  <c r="AK107"/>
  <c r="AL86"/>
  <c r="AL87"/>
  <c r="AL91"/>
  <c r="AL107"/>
  <c r="AM80"/>
  <c r="AM81"/>
  <c r="AM90"/>
  <c r="AM101"/>
  <c r="AM107"/>
  <c r="AN80"/>
  <c r="AN81"/>
  <c r="AN90"/>
  <c r="AN107"/>
  <c r="AO80"/>
  <c r="AO81"/>
  <c r="AO90"/>
  <c r="AO101"/>
  <c r="AO107"/>
  <c r="AP54"/>
  <c r="AP92"/>
  <c r="AP93"/>
  <c r="AP98"/>
  <c r="AP107"/>
  <c r="AQ93"/>
  <c r="AQ107"/>
  <c r="AR54"/>
  <c r="AR92"/>
  <c r="AR93"/>
  <c r="AR98"/>
  <c r="AR107"/>
  <c r="AS82"/>
  <c r="AS88"/>
  <c r="AS95"/>
  <c r="AS107"/>
  <c r="AT82"/>
  <c r="AT107"/>
  <c r="AU82"/>
  <c r="AU83"/>
  <c r="AU88"/>
  <c r="AU95"/>
  <c r="AU107"/>
  <c r="AV96"/>
  <c r="AV102"/>
  <c r="AV107"/>
  <c r="AW107"/>
  <c r="AX96"/>
  <c r="AX102"/>
  <c r="AX107"/>
  <c r="I107"/>
  <c r="Q150"/>
  <c r="Q151"/>
  <c r="S151"/>
  <c r="S150"/>
  <c r="AA152"/>
  <c r="J109"/>
  <c r="J110"/>
  <c r="J111"/>
  <c r="J112"/>
  <c r="J113"/>
  <c r="J114"/>
  <c r="J115"/>
  <c r="J116"/>
  <c r="J117"/>
  <c r="J118"/>
  <c r="J120"/>
  <c r="J122"/>
  <c r="J124"/>
  <c r="J126"/>
  <c r="J134"/>
  <c r="J135"/>
  <c r="J138"/>
  <c r="J137"/>
  <c r="J140"/>
  <c r="J141"/>
  <c r="J142"/>
  <c r="J143"/>
  <c r="J139"/>
  <c r="J144"/>
  <c r="J146"/>
  <c r="J148"/>
  <c r="K118"/>
  <c r="K134"/>
  <c r="K135"/>
  <c r="K148"/>
  <c r="L118"/>
  <c r="L134"/>
  <c r="L135"/>
  <c r="L148"/>
  <c r="M118"/>
  <c r="M134"/>
  <c r="M135"/>
  <c r="M148"/>
  <c r="N118"/>
  <c r="N134"/>
  <c r="N135"/>
  <c r="N148"/>
  <c r="O118"/>
  <c r="O134"/>
  <c r="O135"/>
  <c r="O148"/>
  <c r="P118"/>
  <c r="P134"/>
  <c r="P135"/>
  <c r="P148"/>
  <c r="Q112"/>
  <c r="Q113"/>
  <c r="Q114"/>
  <c r="Q110"/>
  <c r="Q109"/>
  <c r="Q111"/>
  <c r="Q115"/>
  <c r="Q116"/>
  <c r="Q117"/>
  <c r="Q118"/>
  <c r="Q122"/>
  <c r="Q120"/>
  <c r="Q124"/>
  <c r="Q126"/>
  <c r="Q129"/>
  <c r="Q130"/>
  <c r="Q134"/>
  <c r="Q135"/>
  <c r="Q148"/>
  <c r="S112"/>
  <c r="S113"/>
  <c r="S114"/>
  <c r="S110"/>
  <c r="S109"/>
  <c r="S111"/>
  <c r="S115"/>
  <c r="S116"/>
  <c r="S117"/>
  <c r="S118"/>
  <c r="S122"/>
  <c r="S120"/>
  <c r="S124"/>
  <c r="S126"/>
  <c r="S130"/>
  <c r="S134"/>
  <c r="S135"/>
  <c r="S138"/>
  <c r="S137"/>
  <c r="S140"/>
  <c r="S141"/>
  <c r="S142"/>
  <c r="S143"/>
  <c r="S139"/>
  <c r="S144"/>
  <c r="S146"/>
  <c r="S148"/>
  <c r="T118"/>
  <c r="T134"/>
  <c r="T135"/>
  <c r="T140"/>
  <c r="T141"/>
  <c r="T142"/>
  <c r="T143"/>
  <c r="T139"/>
  <c r="T144"/>
  <c r="T148"/>
  <c r="U118"/>
  <c r="U134"/>
  <c r="U135"/>
  <c r="U148"/>
  <c r="V118"/>
  <c r="V134"/>
  <c r="V135"/>
  <c r="V148"/>
  <c r="W118"/>
  <c r="W134"/>
  <c r="W135"/>
  <c r="W148"/>
  <c r="X118"/>
  <c r="X129"/>
  <c r="X134"/>
  <c r="X135"/>
  <c r="X148"/>
  <c r="Y118"/>
  <c r="Y134"/>
  <c r="Y135"/>
  <c r="Y148"/>
  <c r="Z118"/>
  <c r="Z134"/>
  <c r="Z135"/>
  <c r="Z148"/>
  <c r="AA109"/>
  <c r="AA115"/>
  <c r="AA118"/>
  <c r="AA134"/>
  <c r="AA135"/>
  <c r="AA148"/>
  <c r="AB118"/>
  <c r="AB134"/>
  <c r="AB135"/>
  <c r="AB148"/>
  <c r="AC109"/>
  <c r="AC115"/>
  <c r="AC118"/>
  <c r="AC134"/>
  <c r="AC135"/>
  <c r="AC148"/>
  <c r="AD118"/>
  <c r="AD134"/>
  <c r="AD135"/>
  <c r="AD148"/>
  <c r="AE118"/>
  <c r="AE134"/>
  <c r="AE135"/>
  <c r="AE148"/>
  <c r="AF118"/>
  <c r="AF134"/>
  <c r="AF135"/>
  <c r="AF148"/>
  <c r="AG118"/>
  <c r="AG134"/>
  <c r="AG135"/>
  <c r="AG148"/>
  <c r="AH118"/>
  <c r="AH134"/>
  <c r="AH135"/>
  <c r="AH148"/>
  <c r="AI111"/>
  <c r="AI118"/>
  <c r="AI134"/>
  <c r="AI135"/>
  <c r="AI148"/>
  <c r="AJ118"/>
  <c r="AJ120"/>
  <c r="AJ134"/>
  <c r="AJ135"/>
  <c r="AJ148"/>
  <c r="AK118"/>
  <c r="AK134"/>
  <c r="AK135"/>
  <c r="AK148"/>
  <c r="AL110"/>
  <c r="AL118"/>
  <c r="AL120"/>
  <c r="AL134"/>
  <c r="AL135"/>
  <c r="AL148"/>
  <c r="AM118"/>
  <c r="AM122"/>
  <c r="AM124"/>
  <c r="AM134"/>
  <c r="AM135"/>
  <c r="AM148"/>
  <c r="AN118"/>
  <c r="AN134"/>
  <c r="AN135"/>
  <c r="AN148"/>
  <c r="AO122"/>
  <c r="AO124"/>
  <c r="AO134"/>
  <c r="AO118"/>
  <c r="AO135"/>
  <c r="AO148"/>
  <c r="AP112"/>
  <c r="AP116"/>
  <c r="AP117"/>
  <c r="AP118"/>
  <c r="AP134"/>
  <c r="AP135"/>
  <c r="AP148"/>
  <c r="AQ118"/>
  <c r="AQ134"/>
  <c r="AQ135"/>
  <c r="AQ148"/>
  <c r="AR112"/>
  <c r="AR116"/>
  <c r="AR117"/>
  <c r="AR118"/>
  <c r="AR134"/>
  <c r="AR135"/>
  <c r="AR148"/>
  <c r="AS114"/>
  <c r="AS118"/>
  <c r="AS126"/>
  <c r="AS134"/>
  <c r="AS135"/>
  <c r="AS148"/>
  <c r="AT118"/>
  <c r="AT134"/>
  <c r="AT135"/>
  <c r="AT148"/>
  <c r="AU114"/>
  <c r="AU118"/>
  <c r="AU126"/>
  <c r="AU134"/>
  <c r="AU135"/>
  <c r="AU148"/>
  <c r="AV113"/>
  <c r="AV118"/>
  <c r="AV134"/>
  <c r="AV135"/>
  <c r="AV148"/>
  <c r="AW113"/>
  <c r="AW118"/>
  <c r="AW134"/>
  <c r="AW135"/>
  <c r="AW148"/>
  <c r="AX113"/>
  <c r="AX118"/>
  <c r="AX134"/>
  <c r="AX135"/>
  <c r="AX148"/>
  <c r="I118"/>
  <c r="I134"/>
  <c r="I135"/>
  <c r="I137"/>
  <c r="I139"/>
  <c r="I144"/>
  <c r="I148"/>
  <c r="AS152"/>
  <c r="AP152"/>
  <c r="AM152"/>
  <c r="AJ152"/>
  <c r="AG152"/>
  <c r="AD152"/>
  <c r="X152"/>
  <c r="U152"/>
  <c r="AV152"/>
  <c r="T138"/>
  <c r="AW155"/>
  <c r="AW154"/>
  <c r="AT155"/>
  <c r="AT154"/>
  <c r="AQ155"/>
  <c r="AQ154"/>
  <c r="AN154"/>
  <c r="AN155"/>
  <c r="AK155"/>
  <c r="AK154"/>
  <c r="AH155"/>
  <c r="AH154"/>
  <c r="AE155"/>
  <c r="AE154"/>
  <c r="AB155"/>
  <c r="AB154"/>
  <c r="Y155"/>
  <c r="Y154"/>
  <c r="V155"/>
  <c r="V154"/>
  <c r="V158"/>
  <c r="V156"/>
  <c r="Y158"/>
  <c r="AB158"/>
  <c r="AE158"/>
  <c r="AH158"/>
  <c r="AK158"/>
  <c r="AN158"/>
  <c r="AQ158"/>
  <c r="AT158"/>
  <c r="AW158"/>
  <c r="V157"/>
  <c r="Y157"/>
  <c r="AB157"/>
  <c r="AE157"/>
  <c r="AH157"/>
  <c r="AK157"/>
  <c r="AN157"/>
  <c r="AQ157"/>
  <c r="AT157"/>
  <c r="AW157"/>
  <c r="C157"/>
  <c r="Y156"/>
  <c r="AB156"/>
  <c r="AE156"/>
  <c r="AE159"/>
  <c r="AH156"/>
  <c r="AK156"/>
  <c r="AK159"/>
  <c r="AN156"/>
  <c r="AQ156"/>
  <c r="AT156"/>
  <c r="AW156"/>
  <c r="C156"/>
  <c r="V164"/>
  <c r="AB164"/>
  <c r="AH164"/>
  <c r="AN164"/>
  <c r="AT164"/>
  <c r="AZ164"/>
  <c r="AB159"/>
  <c r="V159"/>
  <c r="AH159"/>
  <c r="C155"/>
  <c r="C158"/>
  <c r="C159"/>
  <c r="Y159"/>
  <c r="AQ159"/>
  <c r="AN159"/>
  <c r="C152"/>
  <c r="AG153"/>
  <c r="AD153"/>
  <c r="AJ153"/>
  <c r="AW159"/>
  <c r="AT159"/>
  <c r="AA153"/>
  <c r="U153"/>
  <c r="AP153"/>
  <c r="AV153"/>
  <c r="X153"/>
  <c r="AS153"/>
  <c r="AM153"/>
  <c r="C153"/>
</calcChain>
</file>

<file path=xl/sharedStrings.xml><?xml version="1.0" encoding="utf-8"?>
<sst xmlns="http://schemas.openxmlformats.org/spreadsheetml/2006/main" count="731" uniqueCount="346">
  <si>
    <t>Философия</t>
  </si>
  <si>
    <t>Иностранный язык</t>
  </si>
  <si>
    <t>Распределение по курсам и семестрам</t>
  </si>
  <si>
    <t>III. ПЛАН УЧЕБНОГО ПРОЦЕССА</t>
  </si>
  <si>
    <t>1 курс</t>
  </si>
  <si>
    <t>2 курс</t>
  </si>
  <si>
    <t>3 курс</t>
  </si>
  <si>
    <t>4 курс</t>
  </si>
  <si>
    <t>5 курс</t>
  </si>
  <si>
    <t>Кафедра</t>
  </si>
  <si>
    <t>Лекции</t>
  </si>
  <si>
    <t>Установочн.</t>
  </si>
  <si>
    <t>Лабораторные занятия</t>
  </si>
  <si>
    <t>Практические занятия</t>
  </si>
  <si>
    <t>Лабораторные</t>
  </si>
  <si>
    <t>/8</t>
  </si>
  <si>
    <t>/4</t>
  </si>
  <si>
    <t>/6</t>
  </si>
  <si>
    <t>Дисциплины по выбору</t>
  </si>
  <si>
    <t>/2</t>
  </si>
  <si>
    <t>/144</t>
  </si>
  <si>
    <t>Академические часы</t>
  </si>
  <si>
    <t>ЛР</t>
  </si>
  <si>
    <t>установочн. ЛЕК</t>
  </si>
  <si>
    <t>ПЗ</t>
  </si>
  <si>
    <t>Установочн.ПЗ</t>
  </si>
  <si>
    <t>Аудиторные</t>
  </si>
  <si>
    <t>СРС</t>
  </si>
  <si>
    <t>ИЗ них</t>
  </si>
  <si>
    <t>Б.1.1</t>
  </si>
  <si>
    <t>Б.1.1.1</t>
  </si>
  <si>
    <t>Б.1.1.2</t>
  </si>
  <si>
    <t>Б.1.1.3</t>
  </si>
  <si>
    <t>Б.1.2</t>
  </si>
  <si>
    <t>Б.1.2.2</t>
  </si>
  <si>
    <t>Б.1.2.3</t>
  </si>
  <si>
    <t>Б.1.2.4</t>
  </si>
  <si>
    <t>/3</t>
  </si>
  <si>
    <t>Б.1.1.4</t>
  </si>
  <si>
    <t>/1</t>
  </si>
  <si>
    <t>/72</t>
  </si>
  <si>
    <t>/5</t>
  </si>
  <si>
    <t>Б.1.2.5</t>
  </si>
  <si>
    <t>/108</t>
  </si>
  <si>
    <t>/252</t>
  </si>
  <si>
    <t>/7</t>
  </si>
  <si>
    <t>Экология</t>
  </si>
  <si>
    <t>ИТОГО по направлению</t>
  </si>
  <si>
    <t>Срок обучения 5 лет</t>
  </si>
  <si>
    <t>Число курсовых проектов</t>
  </si>
  <si>
    <t xml:space="preserve">Число курсовых работ </t>
  </si>
  <si>
    <t>Число экзаменов</t>
  </si>
  <si>
    <t>Число зачетов</t>
  </si>
  <si>
    <t>Всего отчетностей</t>
  </si>
  <si>
    <t>/10</t>
  </si>
  <si>
    <t>/14</t>
  </si>
  <si>
    <t>/30</t>
  </si>
  <si>
    <t>/12</t>
  </si>
  <si>
    <t>/16</t>
  </si>
  <si>
    <t>/18</t>
  </si>
  <si>
    <t>Экономика</t>
  </si>
  <si>
    <t>Б.1.1.5</t>
  </si>
  <si>
    <t>Деловое общение на иностранном языке</t>
  </si>
  <si>
    <t>Профессионально-ориентированное общение на иностранном языке</t>
  </si>
  <si>
    <t>Математика</t>
  </si>
  <si>
    <t xml:space="preserve"> </t>
  </si>
  <si>
    <t>Физика</t>
  </si>
  <si>
    <t>/216</t>
  </si>
  <si>
    <t>/360</t>
  </si>
  <si>
    <t>Теоретическая механика</t>
  </si>
  <si>
    <t>Безопасность жизнедеятельности</t>
  </si>
  <si>
    <t>Блок 1 Дисциплины (модули)</t>
  </si>
  <si>
    <t>Б.1.1.6</t>
  </si>
  <si>
    <t>Б.1.1.7</t>
  </si>
  <si>
    <t>Б.1.1.8</t>
  </si>
  <si>
    <t>Б.1.1.9</t>
  </si>
  <si>
    <t>Б.1.1.10</t>
  </si>
  <si>
    <t>Б.1.1.11</t>
  </si>
  <si>
    <t>Б.1.1.12</t>
  </si>
  <si>
    <t>Б.1.1.13</t>
  </si>
  <si>
    <t>Б.1.1.18</t>
  </si>
  <si>
    <t>Б.1.1.19</t>
  </si>
  <si>
    <t>Б.1.2.6</t>
  </si>
  <si>
    <t>Б.1.2.7</t>
  </si>
  <si>
    <t>Б.1.2.8</t>
  </si>
  <si>
    <t>Б.1.2.9</t>
  </si>
  <si>
    <t>Б.1.3</t>
  </si>
  <si>
    <t>Б.1.3.1.1</t>
  </si>
  <si>
    <t>Б.1.3.1.2</t>
  </si>
  <si>
    <t>Б.1.3.2.1</t>
  </si>
  <si>
    <t>Б.1.3.2.2</t>
  </si>
  <si>
    <t>Б.1.3.3.1</t>
  </si>
  <si>
    <t>Б.1.3.3.2</t>
  </si>
  <si>
    <t>Б.1.3.4.1</t>
  </si>
  <si>
    <t>Б.1.3.4.2</t>
  </si>
  <si>
    <t>Б.1.3.5.1</t>
  </si>
  <si>
    <t>Б.1.3.5.2</t>
  </si>
  <si>
    <t>Игровые виды спорта</t>
  </si>
  <si>
    <t>/328</t>
  </si>
  <si>
    <t>/326</t>
  </si>
  <si>
    <t>/164</t>
  </si>
  <si>
    <t>Зачет с оценкой</t>
  </si>
  <si>
    <t>Б.3</t>
  </si>
  <si>
    <t>ЕМН</t>
  </si>
  <si>
    <t>ОТМ</t>
  </si>
  <si>
    <t>Химия</t>
  </si>
  <si>
    <t>Начертательная геометрия</t>
  </si>
  <si>
    <t>Б.1.1.14</t>
  </si>
  <si>
    <t>Б.1.1.15</t>
  </si>
  <si>
    <t>Б.1.1.16</t>
  </si>
  <si>
    <t>Б.1.1.17</t>
  </si>
  <si>
    <t>Механика жидкости и газа</t>
  </si>
  <si>
    <t>/324</t>
  </si>
  <si>
    <t>Химия нефти и газа</t>
  </si>
  <si>
    <t>Информатика</t>
  </si>
  <si>
    <t>Сопротивление материалов</t>
  </si>
  <si>
    <t>Основы автоматизации технологических процессов нефтегазового производства</t>
  </si>
  <si>
    <t>Расчет и конструирование машин и аппаратов</t>
  </si>
  <si>
    <t>Надежность нефтегазового оборудования</t>
  </si>
  <si>
    <t>Гидравлика и нефтегазовая гидромеханика</t>
  </si>
  <si>
    <t>Основы нефтегазового дела</t>
  </si>
  <si>
    <t>Прикладные компьютерные программы</t>
  </si>
  <si>
    <t>Основы автоматизированного проектирования</t>
  </si>
  <si>
    <t>Основы энерго- и ресурсосбережения</t>
  </si>
  <si>
    <t>Математическое моделирование и оптимизация тепло- и массообменных процессов и установок</t>
  </si>
  <si>
    <t>Ремонт и монтаж оборудования</t>
  </si>
  <si>
    <t>Трубопроводные системы</t>
  </si>
  <si>
    <t>Специальные вопросы нефтегазового дела</t>
  </si>
  <si>
    <t>Теплотехника</t>
  </si>
  <si>
    <t>ФГБОУ ВО "Саратовский  государственный  технический университет имени Гагарина Ю.А."</t>
  </si>
  <si>
    <t>/162</t>
  </si>
  <si>
    <t>Проректор по УР</t>
  </si>
  <si>
    <t>Коррозия и защита от коррозии нефтегазового оборудования</t>
  </si>
  <si>
    <t>Физико-химические свойства веществ</t>
  </si>
  <si>
    <t>Экономика  предприятия</t>
  </si>
  <si>
    <t>ЭГН</t>
  </si>
  <si>
    <t>/34</t>
  </si>
  <si>
    <t>ТОХП</t>
  </si>
  <si>
    <t>Теория механизмов и машин</t>
  </si>
  <si>
    <t>Основы проектирования</t>
  </si>
  <si>
    <t>Б.1.1.20</t>
  </si>
  <si>
    <t>Технология конструкционных материалов</t>
  </si>
  <si>
    <t>Материаловедение</t>
  </si>
  <si>
    <t>Психология</t>
  </si>
  <si>
    <t>/28</t>
  </si>
  <si>
    <t>Инженерная и компьютерная графика</t>
  </si>
  <si>
    <t>Электротехника и электроника</t>
  </si>
  <si>
    <t>Б.1.1.21</t>
  </si>
  <si>
    <t>Б.1.1.22</t>
  </si>
  <si>
    <t>Основы проектной деятельности</t>
  </si>
  <si>
    <t>Русский язык и культура речи</t>
  </si>
  <si>
    <t>Оценка экономической эффективности проекта</t>
  </si>
  <si>
    <t>/288</t>
  </si>
  <si>
    <t>УК-4</t>
  </si>
  <si>
    <t>Утвержден  УС  университета</t>
  </si>
  <si>
    <t>"Утверждаю"</t>
  </si>
  <si>
    <t xml:space="preserve"> Министерство науки и высшего образования РФ</t>
  </si>
  <si>
    <t>У Ч Е Б Н Ы Й  П Л А Н</t>
  </si>
  <si>
    <t>очно-заочного обучения по направлению</t>
  </si>
  <si>
    <t>Энгельсский технологический институт (филиал)</t>
  </si>
  <si>
    <t>ОПК-1</t>
  </si>
  <si>
    <t>ОПК-2</t>
  </si>
  <si>
    <t>УК-2</t>
  </si>
  <si>
    <t>УК-8</t>
  </si>
  <si>
    <t>УК-3, УК-6</t>
  </si>
  <si>
    <t>ОПК-5</t>
  </si>
  <si>
    <t>ОПК-6</t>
  </si>
  <si>
    <t>№ п/п</t>
  </si>
  <si>
    <t>Область выбранной профессиональной деятельности</t>
  </si>
  <si>
    <t>19 Добыча, переработка, транспортировка нефти и газа (в сфере обеспечения выполнения работ по диагностике, техническому обслуживанию, ремонту и эксплуатации нефтегазового оборудования)</t>
  </si>
  <si>
    <t>Типы выбранных задач профессиональной деятельности</t>
  </si>
  <si>
    <t>Технологический</t>
  </si>
  <si>
    <t>Перечень выбранных профессиональных стандартов</t>
  </si>
  <si>
    <t>Б.2.2.1</t>
  </si>
  <si>
    <t>Б.2.2.2</t>
  </si>
  <si>
    <t>Б.2.1.1</t>
  </si>
  <si>
    <t>ОПК-4</t>
  </si>
  <si>
    <t>Б 3 Государственная итоговая аттестация</t>
  </si>
  <si>
    <t>Б.3.1</t>
  </si>
  <si>
    <t>Подготовка к защите и защита ВКР</t>
  </si>
  <si>
    <t>Ф.</t>
  </si>
  <si>
    <t>Факультативные дисциплины</t>
  </si>
  <si>
    <t>Ф.1</t>
  </si>
  <si>
    <t>Ф.2</t>
  </si>
  <si>
    <t>Трудовое право</t>
  </si>
  <si>
    <t>/44</t>
  </si>
  <si>
    <t>Примечение: В блоках дисциплин учебного плана под "слэш" указаны: общая трудоемкость дисциплины или трудоемкость альтернативных дисциплин, которые в суммарное значение трудоемкости по учебному плану не включаются.</t>
  </si>
  <si>
    <t>ПРИЛОЖЕНИЕ  к учебному плану</t>
  </si>
  <si>
    <t>по направлению  21.03.01 "Нефтегазовое дело"</t>
  </si>
  <si>
    <t>Наименование компетенции</t>
  </si>
  <si>
    <t>Код квалификации</t>
  </si>
  <si>
    <t>Название профессионального стандарта</t>
  </si>
  <si>
    <t>Специалист по добыче нефти, газа и газового конденсата</t>
  </si>
  <si>
    <t>Б.2.1</t>
  </si>
  <si>
    <t>Учебная (ознакомительная) практика</t>
  </si>
  <si>
    <t>Б.2.2</t>
  </si>
  <si>
    <t>Вариативная часть Блока 2</t>
  </si>
  <si>
    <t>Обязательная часть Блока 2</t>
  </si>
  <si>
    <t>Производственная (технологическая) практика</t>
  </si>
  <si>
    <t>Профессиональные компетенции, сформированные на основе профстандартов указаны в Приложении (Лист 2 учебного плана)</t>
  </si>
  <si>
    <t>Шифр</t>
  </si>
  <si>
    <t>Код профессионального стандарта, дата и номер приказа</t>
  </si>
  <si>
    <t>19.007. Приказ от 03.09.2018 № 574н</t>
  </si>
  <si>
    <t>Способен контролировать правильность эксплуатации технологического оборудования</t>
  </si>
  <si>
    <t>С/01.7</t>
  </si>
  <si>
    <t>Е/02.7</t>
  </si>
  <si>
    <t>В/05.6</t>
  </si>
  <si>
    <t>А/05.5</t>
  </si>
  <si>
    <t>В/07.6</t>
  </si>
  <si>
    <t>Профиль:  "Эксплуатация и обслуживание технологических объектов нефтегазового производства"</t>
  </si>
  <si>
    <t>Б.1.2.1</t>
  </si>
  <si>
    <t>№, №</t>
  </si>
  <si>
    <t>РГР/ Практики</t>
  </si>
  <si>
    <t>Всего часов</t>
  </si>
  <si>
    <t>Обязательная часть Блока 1</t>
  </si>
  <si>
    <t>ОПК-2, ОПК-4</t>
  </si>
  <si>
    <t>УК-7</t>
  </si>
  <si>
    <t>Вариативная часть Блока 1</t>
  </si>
  <si>
    <t>Оздоровительная физическая культура</t>
  </si>
  <si>
    <t>Учебная (технологическая) практика</t>
  </si>
  <si>
    <r>
      <t>профиль:</t>
    </r>
    <r>
      <rPr>
        <b/>
        <sz val="14"/>
        <color indexed="8"/>
        <rFont val="Times New Roman"/>
        <family val="1"/>
        <charset val="204"/>
      </rPr>
      <t xml:space="preserve">  "Эксплуатация и обслуживание технологических объектов нефтегазового производства"</t>
    </r>
  </si>
  <si>
    <t>НАИМЕНОВАНИЕ     ДИСЦИПЛИН</t>
  </si>
  <si>
    <t>/52</t>
  </si>
  <si>
    <t>/38</t>
  </si>
  <si>
    <t>/232</t>
  </si>
  <si>
    <t>Физическая культура и спорт</t>
  </si>
  <si>
    <t>/504</t>
  </si>
  <si>
    <t>/188</t>
  </si>
  <si>
    <t>Б.2.2.3</t>
  </si>
  <si>
    <t>Число зачетов с оценкой</t>
  </si>
  <si>
    <t>Блок 2.  Практика</t>
  </si>
  <si>
    <t>Число зачётных единиц</t>
  </si>
  <si>
    <t>ВСЕГО аудиторных часов</t>
  </si>
  <si>
    <t>/68</t>
  </si>
  <si>
    <t>ПК-1</t>
  </si>
  <si>
    <t>ПК-2</t>
  </si>
  <si>
    <t>ПК-3</t>
  </si>
  <si>
    <t>ПК-4</t>
  </si>
  <si>
    <t>ПК-5</t>
  </si>
  <si>
    <t>УК-1</t>
  </si>
  <si>
    <t>Квалификация  - бакалавр</t>
  </si>
  <si>
    <t>Коды  
компетенций</t>
  </si>
  <si>
    <t>Государственная итоговая аттестация (обязательная часть)</t>
  </si>
  <si>
    <t>Производственная (преддипломная) практика</t>
  </si>
  <si>
    <t>УК-2,10</t>
  </si>
  <si>
    <t>УК-2,9</t>
  </si>
  <si>
    <t>УК-1, УК-5</t>
  </si>
  <si>
    <t>21.03.01 "Нефтегазовое дело"</t>
  </si>
  <si>
    <t>О.Б. Мизякина</t>
  </si>
  <si>
    <t>Н.Л. Левкина</t>
  </si>
  <si>
    <t>Перечень профессиональных компетенций</t>
  </si>
  <si>
    <t>В том числе практическая подготовка</t>
  </si>
  <si>
    <t>УК-1,2</t>
  </si>
  <si>
    <t>Экзамен</t>
  </si>
  <si>
    <t>Зачет</t>
  </si>
  <si>
    <t>КП</t>
  </si>
  <si>
    <t>КР</t>
  </si>
  <si>
    <t>Зачетные единицы</t>
  </si>
  <si>
    <t>Установочн. ЛР</t>
  </si>
  <si>
    <t>Практич. зан.</t>
  </si>
  <si>
    <t>История России</t>
  </si>
  <si>
    <t>/1,2</t>
  </si>
  <si>
    <t>Правовое государство и современность</t>
  </si>
  <si>
    <t xml:space="preserve">Метрология, квалиметрия и стандартизация </t>
  </si>
  <si>
    <t>Б.1.1.23</t>
  </si>
  <si>
    <t>Б.1.1.24</t>
  </si>
  <si>
    <t>Б.1.1.25</t>
  </si>
  <si>
    <t>Б.1.1.26</t>
  </si>
  <si>
    <t>Б.1.1.27</t>
  </si>
  <si>
    <t xml:space="preserve">Процессы и аппараты нефтегазовых производств </t>
  </si>
  <si>
    <t>Б.1.1.28</t>
  </si>
  <si>
    <t xml:space="preserve">Оборудование химических и нефтегазовых производств </t>
  </si>
  <si>
    <t>Б.1.1.29</t>
  </si>
  <si>
    <t>Б.1.1.30</t>
  </si>
  <si>
    <t>Б.1.1.31</t>
  </si>
  <si>
    <t>Б.1.1.32</t>
  </si>
  <si>
    <t>Б.1.1.33</t>
  </si>
  <si>
    <t>Б.1.1.34</t>
  </si>
  <si>
    <t>Б.1.1.35</t>
  </si>
  <si>
    <t>Б.1.1.36</t>
  </si>
  <si>
    <t>Б.1.1.37</t>
  </si>
  <si>
    <t>Основы военной подготовки</t>
  </si>
  <si>
    <t>Физические основы учета нефти и газа при технологических операциях</t>
  </si>
  <si>
    <t>Итого (Вариативная часть)</t>
  </si>
  <si>
    <t>Спецглавы нефтегазового дела</t>
  </si>
  <si>
    <t>Ресурсо-энергосберегающие технологии нефтегазового производства</t>
  </si>
  <si>
    <t>Коррозия и защита от коррозии</t>
  </si>
  <si>
    <t>Математическое моделирование и оптимизация тепло- и массообменных процессов нефтегазовых производств</t>
  </si>
  <si>
    <t>Итого (Дисциплины по выбору)</t>
  </si>
  <si>
    <t>ИТОГО по Блоку 1</t>
  </si>
  <si>
    <t>Системы искусственного интеллекта</t>
  </si>
  <si>
    <t>19.003.  Приказ от 21.11.2014  № 927н, с изменениями, внесенными 12.12.2016г. №727н</t>
  </si>
  <si>
    <t>Способен разрабатывать и планировать внедрение новой техники и передовой технологии</t>
  </si>
  <si>
    <t>Способен обеспечивать выполнение требований нормативно-технической документации, инструкций</t>
  </si>
  <si>
    <t>Способен организовывать работы и проводить проверки технического состояния, экспертизы промышленной безопасности и оценки эксплуатационной надежности технологического оборудования</t>
  </si>
  <si>
    <t>Способен руководить работами по повышению эффективности добычи углеводородного сырья</t>
  </si>
  <si>
    <t>ОПК-3</t>
  </si>
  <si>
    <t>ОПК-7, ПК-2, ПК-5</t>
  </si>
  <si>
    <t>ОПК-5, ПК-3</t>
  </si>
  <si>
    <t>ОПК-7</t>
  </si>
  <si>
    <t>ОПК-1, ПК-3</t>
  </si>
  <si>
    <t>ФКС</t>
  </si>
  <si>
    <t>ПК-1, ПК-3</t>
  </si>
  <si>
    <t>ПК-1-5</t>
  </si>
  <si>
    <t>УК-1-10, ОПК-1-7, ПК-1-5</t>
  </si>
  <si>
    <t>УК-1-10, ОПК-1-7, 
ПК-1-5</t>
  </si>
  <si>
    <t>Итого (Обязательная часть)</t>
  </si>
  <si>
    <t>Основы российской государственности</t>
  </si>
  <si>
    <t>УК-5</t>
  </si>
  <si>
    <t>/9</t>
  </si>
  <si>
    <t>Б.1.1.38</t>
  </si>
  <si>
    <t xml:space="preserve">Ректор ___________С.Ю. Наумов </t>
  </si>
  <si>
    <t>/116</t>
  </si>
  <si>
    <t>/20</t>
  </si>
  <si>
    <t>/88</t>
  </si>
  <si>
    <t>ИТОГО по Блоку 2</t>
  </si>
  <si>
    <t>/236</t>
  </si>
  <si>
    <t>/22</t>
  </si>
  <si>
    <t>/122</t>
  </si>
  <si>
    <t>Заведующий кафедрой ТОХП</t>
  </si>
  <si>
    <t>/48</t>
  </si>
  <si>
    <t>/1,1</t>
  </si>
  <si>
    <t>/32</t>
  </si>
  <si>
    <t>/70</t>
  </si>
  <si>
    <t>/290</t>
  </si>
  <si>
    <t>/56</t>
  </si>
  <si>
    <t>/204</t>
  </si>
  <si>
    <t>/178</t>
  </si>
  <si>
    <t>/36</t>
  </si>
  <si>
    <t>/180</t>
  </si>
  <si>
    <t>/292</t>
  </si>
  <si>
    <t>/42</t>
  </si>
  <si>
    <t>/74</t>
  </si>
  <si>
    <t>/358</t>
  </si>
  <si>
    <t>/254</t>
  </si>
  <si>
    <t>/24</t>
  </si>
  <si>
    <t>КРС</t>
  </si>
  <si>
    <t>/86</t>
  </si>
  <si>
    <t>/54</t>
  </si>
  <si>
    <r>
      <t>Д</t>
    </r>
    <r>
      <rPr>
        <sz val="16"/>
        <rFont val="Times New Roman Cyr"/>
        <family val="1"/>
        <charset val="204"/>
      </rPr>
      <t>иректор ЭТИ</t>
    </r>
  </si>
  <si>
    <t>В.В.Лобанов</t>
  </si>
  <si>
    <t>19.003 Профессиональный стандарт "Специалист по обслуживанию и ремонту нефтезаводского оборудования", приказ от 21.11.2014г. № 927н, с изменением, внесенным 12.12.2016г. №727н</t>
  </si>
  <si>
    <t>Специалист по обслуживанию и ремонту нефтезаводского оборудования</t>
  </si>
  <si>
    <t>19.007 Профессиональный стандарт "Специалист по добыче нефти, газа и газового конденсата", приказ от 03.09.2018г. №574н</t>
  </si>
  <si>
    <r>
      <t xml:space="preserve">Год начала подготовки </t>
    </r>
    <r>
      <rPr>
        <u/>
        <sz val="14"/>
        <rFont val="Times New Roman"/>
        <family val="1"/>
        <charset val="204"/>
      </rPr>
      <t>2026</t>
    </r>
  </si>
  <si>
    <r>
      <t>"__</t>
    </r>
    <r>
      <rPr>
        <sz val="14"/>
        <color indexed="10"/>
        <rFont val="Times New Roman"/>
        <family val="1"/>
        <charset val="204"/>
      </rPr>
      <t>28</t>
    </r>
    <r>
      <rPr>
        <sz val="14"/>
        <rFont val="Times New Roman"/>
        <family val="1"/>
        <charset val="204"/>
      </rPr>
      <t>__".__</t>
    </r>
    <r>
      <rPr>
        <u/>
        <sz val="14"/>
        <rFont val="Times New Roman"/>
        <family val="1"/>
        <charset val="204"/>
      </rPr>
      <t>05</t>
    </r>
    <r>
      <rPr>
        <sz val="14"/>
        <rFont val="Times New Roman"/>
        <family val="1"/>
        <charset val="204"/>
      </rPr>
      <t>__. 2026 г.</t>
    </r>
  </si>
</sst>
</file>

<file path=xl/styles.xml><?xml version="1.0" encoding="utf-8"?>
<styleSheet xmlns="http://schemas.openxmlformats.org/spreadsheetml/2006/main">
  <numFmts count="1">
    <numFmt numFmtId="164" formatCode="0.0"/>
  </numFmts>
  <fonts count="48">
    <font>
      <sz val="8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sz val="12"/>
      <color indexed="8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charset val="204"/>
    </font>
    <font>
      <b/>
      <sz val="12"/>
      <name val="Times New Roman Cyr"/>
      <family val="1"/>
      <charset val="204"/>
    </font>
    <font>
      <b/>
      <sz val="14"/>
      <name val="Times New Roman Cyr"/>
      <charset val="204"/>
    </font>
    <font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Arial"/>
      <family val="2"/>
      <charset val="204"/>
    </font>
    <font>
      <b/>
      <sz val="14"/>
      <name val="Arial Cyr"/>
      <charset val="204"/>
    </font>
    <font>
      <sz val="11"/>
      <name val="Times New Roman"/>
      <family val="1"/>
      <charset val="204"/>
    </font>
    <font>
      <sz val="14"/>
      <name val="Arial Cyr"/>
    </font>
    <font>
      <sz val="16"/>
      <name val="Times New Roman Cyr"/>
      <family val="1"/>
      <charset val="204"/>
    </font>
    <font>
      <sz val="10"/>
      <name val="Arial Cyr"/>
    </font>
    <font>
      <sz val="8"/>
      <name val="Arial Cyr"/>
      <charset val="204"/>
    </font>
    <font>
      <u/>
      <sz val="14"/>
      <name val="Times New Roman"/>
      <family val="1"/>
      <charset val="204"/>
    </font>
    <font>
      <sz val="16"/>
      <name val="Arial Cyr"/>
      <charset val="204"/>
    </font>
    <font>
      <sz val="10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sz val="14"/>
      <color indexed="17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12"/>
      <name val="Times New Roman Cyr"/>
      <family val="1"/>
      <charset val="204"/>
    </font>
    <font>
      <b/>
      <sz val="14"/>
      <color indexed="17"/>
      <name val="Times New Roman Cyr"/>
      <family val="1"/>
      <charset val="204"/>
    </font>
    <font>
      <sz val="14"/>
      <color indexed="63"/>
      <name val="Times New Roman"/>
      <family val="1"/>
      <charset val="204"/>
    </font>
    <font>
      <sz val="14"/>
      <color indexed="63"/>
      <name val="Arial Cyr"/>
      <charset val="204"/>
    </font>
    <font>
      <sz val="16"/>
      <name val="Times New Roman Cyr"/>
      <charset val="204"/>
    </font>
    <font>
      <b/>
      <sz val="12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12"/>
      <name val="Times New Roman Cyr"/>
      <family val="1"/>
      <charset val="204"/>
    </font>
    <font>
      <sz val="14"/>
      <color indexed="10"/>
      <name val="Arial"/>
      <family val="2"/>
      <charset val="204"/>
    </font>
    <font>
      <sz val="14"/>
      <color indexed="9"/>
      <name val="Arial"/>
      <family val="2"/>
      <charset val="204"/>
    </font>
    <font>
      <sz val="14"/>
      <color indexed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5" fillId="0" borderId="0"/>
    <xf numFmtId="9" fontId="1" fillId="0" borderId="0" applyFont="0" applyFill="0" applyBorder="0" applyAlignment="0" applyProtection="0"/>
  </cellStyleXfs>
  <cellXfs count="885">
    <xf numFmtId="0" fontId="0" fillId="0" borderId="0" xfId="0"/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1" fontId="4" fillId="0" borderId="0" xfId="0" applyNumberFormat="1" applyFont="1" applyBorder="1"/>
    <xf numFmtId="1" fontId="6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1" fontId="7" fillId="0" borderId="0" xfId="0" applyNumberFormat="1" applyFont="1" applyBorder="1"/>
    <xf numFmtId="1" fontId="8" fillId="0" borderId="0" xfId="0" applyNumberFormat="1" applyFont="1" applyBorder="1"/>
    <xf numFmtId="0" fontId="2" fillId="0" borderId="0" xfId="0" applyFont="1" applyBorder="1" applyAlignment="1">
      <alignment horizontal="left"/>
    </xf>
    <xf numFmtId="1" fontId="10" fillId="0" borderId="0" xfId="0" applyNumberFormat="1" applyFont="1" applyBorder="1"/>
    <xf numFmtId="0" fontId="18" fillId="0" borderId="0" xfId="0" applyFont="1"/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0" fontId="18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2" xfId="0" applyFont="1" applyFill="1" applyBorder="1"/>
    <xf numFmtId="164" fontId="5" fillId="0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20" fillId="2" borderId="5" xfId="0" applyFont="1" applyFill="1" applyBorder="1" applyAlignment="1">
      <alignment horizontal="right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1" fontId="4" fillId="0" borderId="0" xfId="0" applyNumberFormat="1" applyFont="1" applyBorder="1" applyAlignment="1">
      <alignment vertical="center"/>
    </xf>
    <xf numFmtId="1" fontId="8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19" fillId="2" borderId="0" xfId="0" applyFont="1" applyFill="1" applyBorder="1"/>
    <xf numFmtId="0" fontId="25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right" vertical="center"/>
    </xf>
    <xf numFmtId="0" fontId="18" fillId="0" borderId="0" xfId="0" applyFont="1" applyAlignment="1">
      <alignment horizontal="left"/>
    </xf>
    <xf numFmtId="0" fontId="20" fillId="0" borderId="5" xfId="0" applyFont="1" applyFill="1" applyBorder="1" applyAlignment="1">
      <alignment horizontal="left" vertical="center"/>
    </xf>
    <xf numFmtId="0" fontId="20" fillId="0" borderId="4" xfId="2" applyFont="1" applyFill="1" applyBorder="1" applyAlignment="1">
      <alignment horizontal="center" vertical="center"/>
    </xf>
    <xf numFmtId="0" fontId="2" fillId="0" borderId="0" xfId="0" applyFont="1" applyFill="1" applyBorder="1"/>
    <xf numFmtId="0" fontId="20" fillId="0" borderId="0" xfId="0" applyFont="1" applyFill="1" applyBorder="1" applyAlignment="1">
      <alignment horizontal="left" vertical="center"/>
    </xf>
    <xf numFmtId="0" fontId="11" fillId="0" borderId="0" xfId="0" applyFont="1" applyBorder="1"/>
    <xf numFmtId="0" fontId="2" fillId="2" borderId="0" xfId="0" applyFont="1" applyFill="1" applyBorder="1" applyAlignment="1">
      <alignment horizontal="right" vertical="center"/>
    </xf>
    <xf numFmtId="0" fontId="27" fillId="0" borderId="0" xfId="0" applyFont="1" applyFill="1" applyAlignment="1">
      <alignment horizontal="left"/>
    </xf>
    <xf numFmtId="0" fontId="16" fillId="0" borderId="0" xfId="0" applyFont="1" applyFill="1" applyAlignment="1"/>
    <xf numFmtId="0" fontId="18" fillId="0" borderId="0" xfId="0" applyFont="1" applyAlignment="1"/>
    <xf numFmtId="1" fontId="17" fillId="0" borderId="5" xfId="0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1" fontId="17" fillId="0" borderId="4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8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8" fillId="2" borderId="0" xfId="0" applyFont="1" applyFill="1" applyBorder="1" applyAlignment="1">
      <alignment horizontal="centerContinuous"/>
    </xf>
    <xf numFmtId="0" fontId="29" fillId="2" borderId="0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0" fillId="0" borderId="9" xfId="2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1" fontId="17" fillId="0" borderId="6" xfId="0" applyNumberFormat="1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/>
    </xf>
    <xf numFmtId="0" fontId="20" fillId="0" borderId="0" xfId="2" applyFont="1" applyBorder="1" applyAlignment="1">
      <alignment vertical="center"/>
    </xf>
    <xf numFmtId="0" fontId="20" fillId="2" borderId="0" xfId="0" applyFont="1" applyFill="1" applyAlignment="1">
      <alignment horizontal="left" wrapText="1"/>
    </xf>
    <xf numFmtId="0" fontId="20" fillId="0" borderId="0" xfId="0" applyFont="1" applyAlignment="1"/>
    <xf numFmtId="0" fontId="2" fillId="0" borderId="0" xfId="0" applyFont="1" applyAlignment="1"/>
    <xf numFmtId="0" fontId="20" fillId="0" borderId="5" xfId="2" applyFont="1" applyFill="1" applyBorder="1" applyAlignment="1">
      <alignment horizontal="center" vertical="center" wrapText="1"/>
    </xf>
    <xf numFmtId="1" fontId="16" fillId="0" borderId="8" xfId="0" applyNumberFormat="1" applyFont="1" applyFill="1" applyBorder="1" applyAlignment="1">
      <alignment horizontal="center" vertical="center"/>
    </xf>
    <xf numFmtId="1" fontId="20" fillId="0" borderId="4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" fontId="22" fillId="0" borderId="4" xfId="0" applyNumberFormat="1" applyFont="1" applyFill="1" applyBorder="1" applyAlignment="1">
      <alignment horizontal="center" vertical="center"/>
    </xf>
    <xf numFmtId="1" fontId="16" fillId="0" borderId="10" xfId="0" applyNumberFormat="1" applyFont="1" applyFill="1" applyBorder="1" applyAlignment="1">
      <alignment horizontal="center" vertical="center"/>
    </xf>
    <xf numFmtId="1" fontId="22" fillId="0" borderId="5" xfId="0" applyNumberFormat="1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1" fontId="16" fillId="0" borderId="7" xfId="0" applyNumberFormat="1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6" fillId="0" borderId="1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right" vertical="center"/>
    </xf>
    <xf numFmtId="0" fontId="20" fillId="2" borderId="12" xfId="0" applyFont="1" applyFill="1" applyBorder="1" applyAlignment="1">
      <alignment horizontal="right" vertical="center"/>
    </xf>
    <xf numFmtId="1" fontId="13" fillId="0" borderId="4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/>
    </xf>
    <xf numFmtId="0" fontId="18" fillId="0" borderId="0" xfId="0" applyFont="1" applyAlignment="1">
      <alignment horizontal="center"/>
    </xf>
    <xf numFmtId="0" fontId="11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center"/>
    </xf>
    <xf numFmtId="1" fontId="13" fillId="0" borderId="3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2" fillId="0" borderId="0" xfId="0" applyFont="1" applyFill="1" applyAlignment="1">
      <alignment horizontal="right"/>
    </xf>
    <xf numFmtId="0" fontId="27" fillId="0" borderId="0" xfId="0" applyFont="1" applyFill="1" applyAlignment="1"/>
    <xf numFmtId="0" fontId="27" fillId="0" borderId="0" xfId="0" applyFont="1" applyFill="1" applyAlignment="1">
      <alignment wrapText="1"/>
    </xf>
    <xf numFmtId="0" fontId="31" fillId="0" borderId="0" xfId="0" applyFont="1" applyAlignment="1"/>
    <xf numFmtId="1" fontId="16" fillId="0" borderId="13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left" vertical="center"/>
    </xf>
    <xf numFmtId="0" fontId="20" fillId="0" borderId="7" xfId="2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20" fillId="0" borderId="20" xfId="2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 wrapText="1"/>
    </xf>
    <xf numFmtId="0" fontId="32" fillId="0" borderId="0" xfId="0" applyFont="1"/>
    <xf numFmtId="1" fontId="17" fillId="0" borderId="2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" fontId="33" fillId="0" borderId="0" xfId="0" applyNumberFormat="1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left" vertical="center" wrapText="1"/>
    </xf>
    <xf numFmtId="1" fontId="16" fillId="0" borderId="2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1" fontId="20" fillId="0" borderId="8" xfId="0" applyNumberFormat="1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right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1" fontId="17" fillId="0" borderId="27" xfId="0" applyNumberFormat="1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right" vertical="center"/>
    </xf>
    <xf numFmtId="0" fontId="20" fillId="2" borderId="29" xfId="0" applyFont="1" applyFill="1" applyBorder="1" applyAlignment="1">
      <alignment horizontal="right" vertical="center"/>
    </xf>
    <xf numFmtId="0" fontId="18" fillId="2" borderId="8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center"/>
    </xf>
    <xf numFmtId="1" fontId="13" fillId="0" borderId="23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1" fontId="13" fillId="0" borderId="18" xfId="0" applyNumberFormat="1" applyFont="1" applyFill="1" applyBorder="1" applyAlignment="1">
      <alignment horizontal="center" vertical="center"/>
    </xf>
    <xf numFmtId="1" fontId="13" fillId="0" borderId="13" xfId="0" applyNumberFormat="1" applyFont="1" applyFill="1" applyBorder="1" applyAlignment="1">
      <alignment horizontal="center" vertical="center"/>
    </xf>
    <xf numFmtId="1" fontId="13" fillId="0" borderId="28" xfId="0" applyNumberFormat="1" applyFont="1" applyFill="1" applyBorder="1" applyAlignment="1">
      <alignment horizontal="center" vertical="center"/>
    </xf>
    <xf numFmtId="1" fontId="13" fillId="0" borderId="32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>
      <alignment horizontal="center" vertical="center"/>
    </xf>
    <xf numFmtId="1" fontId="16" fillId="0" borderId="20" xfId="0" applyNumberFormat="1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20" fillId="0" borderId="26" xfId="2" applyFont="1" applyFill="1" applyBorder="1" applyAlignment="1">
      <alignment horizontal="center" vertical="center" wrapText="1"/>
    </xf>
    <xf numFmtId="1" fontId="17" fillId="0" borderId="26" xfId="0" applyNumberFormat="1" applyFont="1" applyFill="1" applyBorder="1" applyAlignment="1">
      <alignment horizontal="center" vertical="center"/>
    </xf>
    <xf numFmtId="1" fontId="16" fillId="0" borderId="31" xfId="0" applyNumberFormat="1" applyFont="1" applyFill="1" applyBorder="1" applyAlignment="1">
      <alignment horizontal="center" vertical="center"/>
    </xf>
    <xf numFmtId="1" fontId="16" fillId="0" borderId="18" xfId="0" applyNumberFormat="1" applyFont="1" applyFill="1" applyBorder="1" applyAlignment="1">
      <alignment horizontal="center" vertical="center"/>
    </xf>
    <xf numFmtId="1" fontId="16" fillId="0" borderId="29" xfId="0" applyNumberFormat="1" applyFont="1" applyFill="1" applyBorder="1" applyAlignment="1">
      <alignment horizontal="center" vertical="center"/>
    </xf>
    <xf numFmtId="1" fontId="16" fillId="0" borderId="33" xfId="0" applyNumberFormat="1" applyFont="1" applyFill="1" applyBorder="1" applyAlignment="1">
      <alignment horizontal="center" vertical="center"/>
    </xf>
    <xf numFmtId="1" fontId="16" fillId="0" borderId="28" xfId="0" applyNumberFormat="1" applyFont="1" applyFill="1" applyBorder="1" applyAlignment="1">
      <alignment horizontal="center" vertical="center"/>
    </xf>
    <xf numFmtId="1" fontId="17" fillId="0" borderId="32" xfId="0" applyNumberFormat="1" applyFont="1" applyFill="1" applyBorder="1" applyAlignment="1">
      <alignment horizontal="center" vertical="center"/>
    </xf>
    <xf numFmtId="1" fontId="17" fillId="0" borderId="18" xfId="0" applyNumberFormat="1" applyFont="1" applyFill="1" applyBorder="1" applyAlignment="1">
      <alignment horizontal="center" vertical="center"/>
    </xf>
    <xf numFmtId="1" fontId="17" fillId="0" borderId="29" xfId="0" applyNumberFormat="1" applyFont="1" applyFill="1" applyBorder="1" applyAlignment="1">
      <alignment horizontal="center" vertical="center"/>
    </xf>
    <xf numFmtId="1" fontId="17" fillId="0" borderId="13" xfId="0" applyNumberFormat="1" applyFont="1" applyFill="1" applyBorder="1" applyAlignment="1">
      <alignment horizontal="center" vertical="center"/>
    </xf>
    <xf numFmtId="1" fontId="16" fillId="0" borderId="34" xfId="0" applyNumberFormat="1" applyFont="1" applyFill="1" applyBorder="1" applyAlignment="1">
      <alignment horizontal="center" vertical="center"/>
    </xf>
    <xf numFmtId="1" fontId="16" fillId="0" borderId="11" xfId="0" applyNumberFormat="1" applyFont="1" applyFill="1" applyBorder="1" applyAlignment="1">
      <alignment horizontal="center" vertical="center"/>
    </xf>
    <xf numFmtId="1" fontId="17" fillId="0" borderId="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1" fontId="16" fillId="0" borderId="35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1" fontId="16" fillId="0" borderId="32" xfId="0" applyNumberFormat="1" applyFont="1" applyFill="1" applyBorder="1" applyAlignment="1">
      <alignment horizontal="center" vertical="center"/>
    </xf>
    <xf numFmtId="1" fontId="22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1" fontId="22" fillId="0" borderId="8" xfId="0" applyNumberFormat="1" applyFont="1" applyFill="1" applyBorder="1" applyAlignment="1">
      <alignment horizontal="center" vertical="center"/>
    </xf>
    <xf numFmtId="1" fontId="22" fillId="0" borderId="18" xfId="0" applyNumberFormat="1" applyFont="1" applyFill="1" applyBorder="1" applyAlignment="1">
      <alignment horizontal="center" vertical="center"/>
    </xf>
    <xf numFmtId="1" fontId="16" fillId="0" borderId="19" xfId="0" applyNumberFormat="1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" fontId="18" fillId="0" borderId="13" xfId="0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7" fillId="0" borderId="2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/>
    </xf>
    <xf numFmtId="1" fontId="16" fillId="0" borderId="24" xfId="0" applyNumberFormat="1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26" fillId="0" borderId="4" xfId="0" applyNumberFormat="1" applyFont="1" applyFill="1" applyBorder="1" applyAlignment="1">
      <alignment horizontal="center" vertical="center"/>
    </xf>
    <xf numFmtId="1" fontId="26" fillId="0" borderId="8" xfId="0" applyNumberFormat="1" applyFont="1" applyFill="1" applyBorder="1" applyAlignment="1">
      <alignment horizontal="center" vertical="center"/>
    </xf>
    <xf numFmtId="1" fontId="20" fillId="0" borderId="18" xfId="0" applyNumberFormat="1" applyFont="1" applyFill="1" applyBorder="1" applyAlignment="1">
      <alignment horizontal="center" vertical="center"/>
    </xf>
    <xf numFmtId="1" fontId="20" fillId="0" borderId="13" xfId="0" applyNumberFormat="1" applyFont="1" applyFill="1" applyBorder="1" applyAlignment="1">
      <alignment horizontal="center" vertical="center"/>
    </xf>
    <xf numFmtId="1" fontId="20" fillId="0" borderId="5" xfId="0" applyNumberFormat="1" applyFont="1" applyFill="1" applyBorder="1" applyAlignment="1">
      <alignment horizontal="center" vertical="center"/>
    </xf>
    <xf numFmtId="1" fontId="26" fillId="0" borderId="13" xfId="0" applyNumberFormat="1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1" fontId="16" fillId="0" borderId="36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/>
    </xf>
    <xf numFmtId="1" fontId="20" fillId="0" borderId="20" xfId="0" applyNumberFormat="1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1" fontId="20" fillId="0" borderId="19" xfId="0" applyNumberFormat="1" applyFont="1" applyFill="1" applyBorder="1" applyAlignment="1">
      <alignment horizontal="center" vertical="center"/>
    </xf>
    <xf numFmtId="0" fontId="20" fillId="0" borderId="18" xfId="2" applyFont="1" applyFill="1" applyBorder="1" applyAlignment="1">
      <alignment horizontal="center" vertical="center"/>
    </xf>
    <xf numFmtId="0" fontId="20" fillId="0" borderId="18" xfId="2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vertical="center"/>
    </xf>
    <xf numFmtId="0" fontId="20" fillId="0" borderId="4" xfId="0" applyFont="1" applyFill="1" applyBorder="1" applyAlignment="1">
      <alignment vertical="center"/>
    </xf>
    <xf numFmtId="16" fontId="20" fillId="0" borderId="19" xfId="0" applyNumberFormat="1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left" vertical="center"/>
    </xf>
    <xf numFmtId="1" fontId="16" fillId="0" borderId="15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vertical="center" wrapText="1"/>
    </xf>
    <xf numFmtId="0" fontId="19" fillId="0" borderId="39" xfId="0" applyFont="1" applyFill="1" applyBorder="1" applyAlignment="1">
      <alignment vertical="center" wrapText="1"/>
    </xf>
    <xf numFmtId="1" fontId="20" fillId="0" borderId="40" xfId="0" applyNumberFormat="1" applyFont="1" applyFill="1" applyBorder="1" applyAlignment="1">
      <alignment horizontal="center" vertical="center" wrapText="1"/>
    </xf>
    <xf numFmtId="1" fontId="20" fillId="0" borderId="41" xfId="0" applyNumberFormat="1" applyFont="1" applyFill="1" applyBorder="1" applyAlignment="1">
      <alignment horizontal="center" vertical="center" wrapText="1"/>
    </xf>
    <xf numFmtId="1" fontId="20" fillId="0" borderId="42" xfId="0" applyNumberFormat="1" applyFont="1" applyFill="1" applyBorder="1" applyAlignment="1">
      <alignment horizontal="center" vertical="center" wrapText="1"/>
    </xf>
    <xf numFmtId="1" fontId="20" fillId="0" borderId="39" xfId="0" applyNumberFormat="1" applyFont="1" applyFill="1" applyBorder="1" applyAlignment="1">
      <alignment horizontal="center" vertical="center" wrapText="1"/>
    </xf>
    <xf numFmtId="1" fontId="20" fillId="0" borderId="27" xfId="0" applyNumberFormat="1" applyFont="1" applyFill="1" applyBorder="1" applyAlignment="1">
      <alignment horizontal="center" vertical="center" wrapText="1"/>
    </xf>
    <xf numFmtId="1" fontId="20" fillId="0" borderId="43" xfId="0" applyNumberFormat="1" applyFont="1" applyFill="1" applyBorder="1" applyAlignment="1">
      <alignment horizontal="center" vertical="center" wrapText="1"/>
    </xf>
    <xf numFmtId="1" fontId="20" fillId="0" borderId="38" xfId="0" applyNumberFormat="1" applyFont="1" applyFill="1" applyBorder="1" applyAlignment="1">
      <alignment horizontal="center" vertical="center" wrapText="1"/>
    </xf>
    <xf numFmtId="1" fontId="20" fillId="0" borderId="16" xfId="0" applyNumberFormat="1" applyFont="1" applyFill="1" applyBorder="1" applyAlignment="1">
      <alignment horizontal="center" vertical="center" wrapText="1"/>
    </xf>
    <xf numFmtId="1" fontId="20" fillId="0" borderId="44" xfId="0" applyNumberFormat="1" applyFont="1" applyFill="1" applyBorder="1" applyAlignment="1">
      <alignment horizontal="center" vertical="center" wrapText="1"/>
    </xf>
    <xf numFmtId="1" fontId="20" fillId="0" borderId="26" xfId="0" applyNumberFormat="1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" fontId="16" fillId="0" borderId="13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left" vertical="center"/>
    </xf>
    <xf numFmtId="0" fontId="20" fillId="2" borderId="26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0" fontId="18" fillId="2" borderId="3" xfId="0" applyFont="1" applyFill="1" applyBorder="1" applyAlignment="1">
      <alignment vertical="center"/>
    </xf>
    <xf numFmtId="0" fontId="18" fillId="2" borderId="23" xfId="0" applyFont="1" applyFill="1" applyBorder="1" applyAlignment="1">
      <alignment vertical="center"/>
    </xf>
    <xf numFmtId="0" fontId="18" fillId="2" borderId="32" xfId="0" applyFont="1" applyFill="1" applyBorder="1" applyAlignment="1">
      <alignment vertical="center"/>
    </xf>
    <xf numFmtId="0" fontId="18" fillId="0" borderId="19" xfId="0" applyFont="1" applyFill="1" applyBorder="1" applyAlignment="1">
      <alignment horizontal="left" vertical="center"/>
    </xf>
    <xf numFmtId="0" fontId="20" fillId="2" borderId="20" xfId="0" applyFont="1" applyFill="1" applyBorder="1" applyAlignment="1">
      <alignment vertical="center"/>
    </xf>
    <xf numFmtId="0" fontId="18" fillId="0" borderId="46" xfId="0" applyFont="1" applyBorder="1" applyAlignment="1">
      <alignment horizontal="left" vertical="center"/>
    </xf>
    <xf numFmtId="16" fontId="20" fillId="0" borderId="37" xfId="0" applyNumberFormat="1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34" fillId="0" borderId="47" xfId="0" applyFont="1" applyFill="1" applyBorder="1" applyAlignment="1">
      <alignment vertical="center" wrapText="1"/>
    </xf>
    <xf numFmtId="1" fontId="34" fillId="0" borderId="48" xfId="0" applyNumberFormat="1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left" vertical="center" wrapText="1"/>
    </xf>
    <xf numFmtId="1" fontId="35" fillId="0" borderId="41" xfId="0" applyNumberFormat="1" applyFont="1" applyFill="1" applyBorder="1" applyAlignment="1">
      <alignment horizontal="center" vertical="center"/>
    </xf>
    <xf numFmtId="1" fontId="35" fillId="0" borderId="42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vertical="center"/>
    </xf>
    <xf numFmtId="0" fontId="34" fillId="0" borderId="19" xfId="0" applyFont="1" applyFill="1" applyBorder="1" applyAlignment="1">
      <alignment vertical="center"/>
    </xf>
    <xf numFmtId="1" fontId="34" fillId="0" borderId="49" xfId="0" applyNumberFormat="1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vertical="center"/>
    </xf>
    <xf numFmtId="0" fontId="35" fillId="0" borderId="38" xfId="0" applyFont="1" applyFill="1" applyBorder="1" applyAlignment="1">
      <alignment vertical="center"/>
    </xf>
    <xf numFmtId="0" fontId="35" fillId="0" borderId="39" xfId="0" applyFont="1" applyFill="1" applyBorder="1" applyAlignment="1">
      <alignment vertical="center" wrapText="1"/>
    </xf>
    <xf numFmtId="1" fontId="35" fillId="0" borderId="40" xfId="0" applyNumberFormat="1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5" fillId="0" borderId="44" xfId="0" applyFont="1" applyFill="1" applyBorder="1" applyAlignment="1">
      <alignment horizontal="left" vertical="center" wrapText="1"/>
    </xf>
    <xf numFmtId="1" fontId="35" fillId="0" borderId="43" xfId="0" applyNumberFormat="1" applyFont="1" applyFill="1" applyBorder="1" applyAlignment="1">
      <alignment horizontal="center" vertical="center"/>
    </xf>
    <xf numFmtId="1" fontId="34" fillId="0" borderId="50" xfId="0" applyNumberFormat="1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8" fillId="2" borderId="28" xfId="0" applyFont="1" applyFill="1" applyBorder="1" applyAlignment="1">
      <alignment horizontal="center" vertical="center"/>
    </xf>
    <xf numFmtId="0" fontId="38" fillId="2" borderId="32" xfId="0" applyFont="1" applyFill="1" applyBorder="1" applyAlignment="1">
      <alignment horizontal="center" vertical="center"/>
    </xf>
    <xf numFmtId="0" fontId="38" fillId="2" borderId="23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vertical="center"/>
    </xf>
    <xf numFmtId="0" fontId="38" fillId="2" borderId="29" xfId="0" applyFont="1" applyFill="1" applyBorder="1" applyAlignment="1">
      <alignment horizontal="right" vertical="center"/>
    </xf>
    <xf numFmtId="0" fontId="38" fillId="2" borderId="5" xfId="0" applyFont="1" applyFill="1" applyBorder="1" applyAlignment="1">
      <alignment horizontal="right" vertical="center"/>
    </xf>
    <xf numFmtId="0" fontId="38" fillId="2" borderId="13" xfId="0" applyFont="1" applyFill="1" applyBorder="1" applyAlignment="1">
      <alignment horizontal="right" vertical="center"/>
    </xf>
    <xf numFmtId="0" fontId="38" fillId="2" borderId="18" xfId="0" applyFont="1" applyFill="1" applyBorder="1" applyAlignment="1">
      <alignment horizontal="right" vertical="center"/>
    </xf>
    <xf numFmtId="0" fontId="19" fillId="4" borderId="51" xfId="0" applyFont="1" applyFill="1" applyBorder="1" applyAlignment="1">
      <alignment vertical="center"/>
    </xf>
    <xf numFmtId="0" fontId="19" fillId="4" borderId="52" xfId="0" applyFont="1" applyFill="1" applyBorder="1" applyAlignment="1">
      <alignment vertical="center"/>
    </xf>
    <xf numFmtId="0" fontId="16" fillId="4" borderId="52" xfId="0" applyFont="1" applyFill="1" applyBorder="1" applyAlignment="1">
      <alignment horizontal="left" vertical="center" textRotation="90"/>
    </xf>
    <xf numFmtId="0" fontId="13" fillId="4" borderId="52" xfId="0" applyFont="1" applyFill="1" applyBorder="1" applyAlignment="1">
      <alignment horizontal="center" vertical="center"/>
    </xf>
    <xf numFmtId="0" fontId="17" fillId="4" borderId="52" xfId="0" applyFont="1" applyFill="1" applyBorder="1" applyAlignment="1">
      <alignment horizontal="center" vertical="center" wrapText="1"/>
    </xf>
    <xf numFmtId="0" fontId="22" fillId="5" borderId="51" xfId="0" applyFont="1" applyFill="1" applyBorder="1" applyAlignment="1">
      <alignment horizontal="left" vertical="center"/>
    </xf>
    <xf numFmtId="1" fontId="16" fillId="5" borderId="53" xfId="0" applyNumberFormat="1" applyFont="1" applyFill="1" applyBorder="1" applyAlignment="1">
      <alignment horizontal="center" vertical="center"/>
    </xf>
    <xf numFmtId="1" fontId="16" fillId="5" borderId="54" xfId="0" applyNumberFormat="1" applyFont="1" applyFill="1" applyBorder="1" applyAlignment="1">
      <alignment horizontal="center" vertical="center"/>
    </xf>
    <xf numFmtId="1" fontId="16" fillId="5" borderId="55" xfId="0" applyNumberFormat="1" applyFont="1" applyFill="1" applyBorder="1" applyAlignment="1">
      <alignment horizontal="center" vertical="center"/>
    </xf>
    <xf numFmtId="1" fontId="13" fillId="5" borderId="56" xfId="0" applyNumberFormat="1" applyFont="1" applyFill="1" applyBorder="1" applyAlignment="1">
      <alignment horizontal="center" vertical="center"/>
    </xf>
    <xf numFmtId="0" fontId="17" fillId="5" borderId="56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/>
    </xf>
    <xf numFmtId="0" fontId="19" fillId="5" borderId="30" xfId="0" applyFont="1" applyFill="1" applyBorder="1" applyAlignment="1">
      <alignment horizontal="right" vertical="center" wrapText="1"/>
    </xf>
    <xf numFmtId="0" fontId="18" fillId="5" borderId="15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9" fillId="5" borderId="22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left" vertical="center"/>
    </xf>
    <xf numFmtId="0" fontId="13" fillId="6" borderId="26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1" fontId="16" fillId="6" borderId="6" xfId="0" applyNumberFormat="1" applyFont="1" applyFill="1" applyBorder="1" applyAlignment="1">
      <alignment horizontal="center" vertical="center"/>
    </xf>
    <xf numFmtId="1" fontId="13" fillId="6" borderId="27" xfId="0" applyNumberFormat="1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 wrapText="1"/>
    </xf>
    <xf numFmtId="0" fontId="13" fillId="6" borderId="19" xfId="0" applyFont="1" applyFill="1" applyBorder="1" applyAlignment="1">
      <alignment horizontal="left" vertical="center"/>
    </xf>
    <xf numFmtId="0" fontId="13" fillId="6" borderId="20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1" fontId="13" fillId="6" borderId="3" xfId="0" applyNumberFormat="1" applyFont="1" applyFill="1" applyBorder="1" applyAlignment="1">
      <alignment horizontal="center" vertical="center"/>
    </xf>
    <xf numFmtId="1" fontId="13" fillId="6" borderId="28" xfId="0" applyNumberFormat="1" applyFont="1" applyFill="1" applyBorder="1" applyAlignment="1">
      <alignment horizontal="center" vertical="center"/>
    </xf>
    <xf numFmtId="1" fontId="13" fillId="6" borderId="32" xfId="0" applyNumberFormat="1" applyFont="1" applyFill="1" applyBorder="1" applyAlignment="1">
      <alignment horizontal="center" vertical="center"/>
    </xf>
    <xf numFmtId="1" fontId="13" fillId="6" borderId="6" xfId="0" applyNumberFormat="1" applyFont="1" applyFill="1" applyBorder="1" applyAlignment="1">
      <alignment horizontal="center" vertical="center"/>
    </xf>
    <xf numFmtId="1" fontId="13" fillId="6" borderId="23" xfId="0" applyNumberFormat="1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left" vertical="center"/>
    </xf>
    <xf numFmtId="16" fontId="13" fillId="6" borderId="3" xfId="0" applyNumberFormat="1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17" fillId="6" borderId="34" xfId="0" applyFont="1" applyFill="1" applyBorder="1" applyAlignment="1">
      <alignment horizontal="center" vertical="center"/>
    </xf>
    <xf numFmtId="16" fontId="20" fillId="6" borderId="19" xfId="0" applyNumberFormat="1" applyFont="1" applyFill="1" applyBorder="1" applyAlignment="1">
      <alignment horizontal="left" vertical="center" wrapText="1"/>
    </xf>
    <xf numFmtId="0" fontId="16" fillId="6" borderId="20" xfId="0" applyFont="1" applyFill="1" applyBorder="1" applyAlignment="1">
      <alignment horizontal="left" vertical="center" wrapText="1"/>
    </xf>
    <xf numFmtId="0" fontId="16" fillId="6" borderId="20" xfId="0" applyFont="1" applyFill="1" applyBorder="1" applyAlignment="1">
      <alignment horizontal="center" vertical="center"/>
    </xf>
    <xf numFmtId="1" fontId="17" fillId="6" borderId="5" xfId="0" applyNumberFormat="1" applyFont="1" applyFill="1" applyBorder="1" applyAlignment="1">
      <alignment horizontal="center" vertical="center"/>
    </xf>
    <xf numFmtId="1" fontId="16" fillId="6" borderId="5" xfId="0" applyNumberFormat="1" applyFont="1" applyFill="1" applyBorder="1" applyAlignment="1">
      <alignment horizontal="center" vertical="center"/>
    </xf>
    <xf numFmtId="1" fontId="16" fillId="6" borderId="8" xfId="0" applyNumberFormat="1" applyFont="1" applyFill="1" applyBorder="1" applyAlignment="1">
      <alignment horizontal="center" vertical="center"/>
    </xf>
    <xf numFmtId="1" fontId="16" fillId="6" borderId="10" xfId="0" applyNumberFormat="1" applyFont="1" applyFill="1" applyBorder="1" applyAlignment="1">
      <alignment horizontal="center" vertical="center"/>
    </xf>
    <xf numFmtId="1" fontId="16" fillId="6" borderId="18" xfId="0" applyNumberFormat="1" applyFont="1" applyFill="1" applyBorder="1" applyAlignment="1">
      <alignment horizontal="center" vertical="center"/>
    </xf>
    <xf numFmtId="1" fontId="16" fillId="6" borderId="4" xfId="0" applyNumberFormat="1" applyFont="1" applyFill="1" applyBorder="1" applyAlignment="1">
      <alignment horizontal="center" vertical="center"/>
    </xf>
    <xf numFmtId="1" fontId="16" fillId="6" borderId="29" xfId="0" applyNumberFormat="1" applyFont="1" applyFill="1" applyBorder="1" applyAlignment="1">
      <alignment horizontal="center" vertical="center"/>
    </xf>
    <xf numFmtId="1" fontId="16" fillId="6" borderId="13" xfId="0" applyNumberFormat="1" applyFont="1" applyFill="1" applyBorder="1" applyAlignment="1">
      <alignment horizontal="center" vertical="center"/>
    </xf>
    <xf numFmtId="1" fontId="17" fillId="6" borderId="20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1" fontId="18" fillId="6" borderId="13" xfId="0" applyNumberFormat="1" applyFont="1" applyFill="1" applyBorder="1" applyAlignment="1">
      <alignment horizontal="center" vertical="center"/>
    </xf>
    <xf numFmtId="1" fontId="16" fillId="6" borderId="20" xfId="0" applyNumberFormat="1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7" fillId="6" borderId="29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49" fontId="13" fillId="7" borderId="51" xfId="0" applyNumberFormat="1" applyFont="1" applyFill="1" applyBorder="1" applyAlignment="1">
      <alignment horizontal="left" vertical="center"/>
    </xf>
    <xf numFmtId="0" fontId="13" fillId="7" borderId="56" xfId="0" applyFont="1" applyFill="1" applyBorder="1" applyAlignment="1">
      <alignment vertical="center"/>
    </xf>
    <xf numFmtId="0" fontId="13" fillId="7" borderId="53" xfId="0" applyFont="1" applyFill="1" applyBorder="1" applyAlignment="1">
      <alignment horizontal="center" vertical="center"/>
    </xf>
    <xf numFmtId="0" fontId="13" fillId="7" borderId="54" xfId="0" applyFont="1" applyFill="1" applyBorder="1" applyAlignment="1">
      <alignment horizontal="center" vertical="center"/>
    </xf>
    <xf numFmtId="0" fontId="13" fillId="7" borderId="55" xfId="0" applyFont="1" applyFill="1" applyBorder="1" applyAlignment="1">
      <alignment horizontal="center" vertical="center"/>
    </xf>
    <xf numFmtId="0" fontId="13" fillId="7" borderId="56" xfId="0" applyFont="1" applyFill="1" applyBorder="1" applyAlignment="1">
      <alignment horizontal="center" vertical="center"/>
    </xf>
    <xf numFmtId="0" fontId="13" fillId="7" borderId="51" xfId="0" applyFont="1" applyFill="1" applyBorder="1" applyAlignment="1">
      <alignment horizontal="center" vertical="center"/>
    </xf>
    <xf numFmtId="0" fontId="13" fillId="7" borderId="57" xfId="0" applyFont="1" applyFill="1" applyBorder="1" applyAlignment="1">
      <alignment horizontal="center" vertical="center"/>
    </xf>
    <xf numFmtId="0" fontId="13" fillId="7" borderId="58" xfId="0" applyFont="1" applyFill="1" applyBorder="1" applyAlignment="1">
      <alignment horizontal="center" vertical="center"/>
    </xf>
    <xf numFmtId="0" fontId="13" fillId="7" borderId="59" xfId="0" applyFont="1" applyFill="1" applyBorder="1" applyAlignment="1">
      <alignment horizontal="center" vertical="center"/>
    </xf>
    <xf numFmtId="0" fontId="13" fillId="7" borderId="52" xfId="0" applyFont="1" applyFill="1" applyBorder="1" applyAlignment="1">
      <alignment horizontal="center" vertical="center"/>
    </xf>
    <xf numFmtId="1" fontId="13" fillId="7" borderId="58" xfId="0" applyNumberFormat="1" applyFont="1" applyFill="1" applyBorder="1" applyAlignment="1">
      <alignment horizontal="center" vertical="center"/>
    </xf>
    <xf numFmtId="0" fontId="22" fillId="7" borderId="59" xfId="0" applyFont="1" applyFill="1" applyBorder="1" applyAlignment="1">
      <alignment horizontal="left" vertical="center"/>
    </xf>
    <xf numFmtId="0" fontId="19" fillId="7" borderId="51" xfId="0" applyFont="1" applyFill="1" applyBorder="1" applyAlignment="1">
      <alignment horizontal="left" vertical="center" wrapText="1"/>
    </xf>
    <xf numFmtId="0" fontId="13" fillId="7" borderId="59" xfId="0" applyFont="1" applyFill="1" applyBorder="1" applyAlignment="1">
      <alignment horizontal="left" vertical="center"/>
    </xf>
    <xf numFmtId="0" fontId="18" fillId="8" borderId="51" xfId="0" applyFont="1" applyFill="1" applyBorder="1" applyAlignment="1">
      <alignment horizontal="left" vertical="center"/>
    </xf>
    <xf numFmtId="0" fontId="22" fillId="8" borderId="56" xfId="0" applyFont="1" applyFill="1" applyBorder="1" applyAlignment="1">
      <alignment horizontal="right" vertical="center"/>
    </xf>
    <xf numFmtId="0" fontId="24" fillId="8" borderId="53" xfId="0" applyFont="1" applyFill="1" applyBorder="1" applyAlignment="1">
      <alignment horizontal="center" vertical="center"/>
    </xf>
    <xf numFmtId="0" fontId="24" fillId="8" borderId="54" xfId="0" applyFont="1" applyFill="1" applyBorder="1" applyAlignment="1">
      <alignment horizontal="center" vertical="center"/>
    </xf>
    <xf numFmtId="0" fontId="24" fillId="8" borderId="55" xfId="0" applyFont="1" applyFill="1" applyBorder="1" applyAlignment="1">
      <alignment horizontal="center" vertical="center"/>
    </xf>
    <xf numFmtId="0" fontId="13" fillId="8" borderId="56" xfId="0" applyFont="1" applyFill="1" applyBorder="1" applyAlignment="1">
      <alignment horizontal="center" vertical="center"/>
    </xf>
    <xf numFmtId="0" fontId="13" fillId="8" borderId="54" xfId="0" applyFont="1" applyFill="1" applyBorder="1" applyAlignment="1">
      <alignment horizontal="center" vertical="center"/>
    </xf>
    <xf numFmtId="0" fontId="18" fillId="8" borderId="52" xfId="0" applyFont="1" applyFill="1" applyBorder="1" applyAlignment="1">
      <alignment horizontal="center" vertical="center"/>
    </xf>
    <xf numFmtId="49" fontId="13" fillId="8" borderId="51" xfId="0" applyNumberFormat="1" applyFont="1" applyFill="1" applyBorder="1" applyAlignment="1">
      <alignment horizontal="left" vertical="center"/>
    </xf>
    <xf numFmtId="0" fontId="13" fillId="8" borderId="53" xfId="0" applyFont="1" applyFill="1" applyBorder="1" applyAlignment="1">
      <alignment horizontal="center" vertical="center"/>
    </xf>
    <xf numFmtId="0" fontId="13" fillId="8" borderId="55" xfId="0" applyFont="1" applyFill="1" applyBorder="1" applyAlignment="1">
      <alignment horizontal="center" vertical="center"/>
    </xf>
    <xf numFmtId="0" fontId="20" fillId="8" borderId="59" xfId="2" applyFont="1" applyFill="1" applyBorder="1" applyAlignment="1">
      <alignment horizontal="center" vertical="center" wrapText="1"/>
    </xf>
    <xf numFmtId="0" fontId="20" fillId="8" borderId="56" xfId="0" applyFont="1" applyFill="1" applyBorder="1" applyAlignment="1">
      <alignment horizontal="left" vertical="center"/>
    </xf>
    <xf numFmtId="0" fontId="20" fillId="7" borderId="56" xfId="0" applyFont="1" applyFill="1" applyBorder="1" applyAlignment="1">
      <alignment horizontal="left" vertical="center"/>
    </xf>
    <xf numFmtId="0" fontId="20" fillId="0" borderId="26" xfId="2" applyFont="1" applyFill="1" applyBorder="1" applyAlignment="1">
      <alignment horizontal="left" vertical="center" wrapText="1"/>
    </xf>
    <xf numFmtId="0" fontId="16" fillId="7" borderId="56" xfId="0" applyFont="1" applyFill="1" applyBorder="1" applyAlignment="1">
      <alignment vertical="center" wrapText="1"/>
    </xf>
    <xf numFmtId="0" fontId="18" fillId="8" borderId="56" xfId="0" applyFont="1" applyFill="1" applyBorder="1" applyAlignment="1">
      <alignment vertical="center"/>
    </xf>
    <xf numFmtId="0" fontId="18" fillId="5" borderId="30" xfId="0" applyFont="1" applyFill="1" applyBorder="1" applyAlignment="1">
      <alignment vertical="center"/>
    </xf>
    <xf numFmtId="0" fontId="22" fillId="4" borderId="59" xfId="0" applyFont="1" applyFill="1" applyBorder="1" applyAlignment="1">
      <alignment vertical="center"/>
    </xf>
    <xf numFmtId="0" fontId="17" fillId="6" borderId="30" xfId="0" applyFont="1" applyFill="1" applyBorder="1" applyAlignment="1">
      <alignment horizontal="left" vertical="center"/>
    </xf>
    <xf numFmtId="0" fontId="18" fillId="4" borderId="59" xfId="0" applyFont="1" applyFill="1" applyBorder="1" applyAlignment="1">
      <alignment vertical="center"/>
    </xf>
    <xf numFmtId="1" fontId="13" fillId="7" borderId="51" xfId="0" applyNumberFormat="1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vertical="center"/>
    </xf>
    <xf numFmtId="0" fontId="20" fillId="2" borderId="10" xfId="0" applyFont="1" applyFill="1" applyBorder="1" applyAlignment="1">
      <alignment horizontal="right" vertical="center"/>
    </xf>
    <xf numFmtId="1" fontId="16" fillId="0" borderId="26" xfId="0" applyNumberFormat="1" applyFont="1" applyFill="1" applyBorder="1" applyAlignment="1">
      <alignment horizontal="center" vertical="center"/>
    </xf>
    <xf numFmtId="0" fontId="13" fillId="6" borderId="45" xfId="0" applyFont="1" applyFill="1" applyBorder="1" applyAlignment="1">
      <alignment horizontal="center" vertical="center"/>
    </xf>
    <xf numFmtId="1" fontId="13" fillId="6" borderId="39" xfId="0" applyNumberFormat="1" applyFont="1" applyFill="1" applyBorder="1" applyAlignment="1">
      <alignment horizontal="center" vertical="center"/>
    </xf>
    <xf numFmtId="1" fontId="17" fillId="0" borderId="22" xfId="0" applyNumberFormat="1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right" vertical="center"/>
    </xf>
    <xf numFmtId="0" fontId="40" fillId="0" borderId="0" xfId="0" applyFont="1" applyFill="1" applyAlignment="1"/>
    <xf numFmtId="0" fontId="2" fillId="0" borderId="0" xfId="0" applyFont="1" applyAlignment="1">
      <alignment horizontal="left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42" fillId="2" borderId="0" xfId="0" applyFont="1" applyFill="1" applyBorder="1"/>
    <xf numFmtId="1" fontId="42" fillId="2" borderId="0" xfId="0" applyNumberFormat="1" applyFont="1" applyFill="1" applyBorder="1" applyAlignment="1">
      <alignment horizontal="center"/>
    </xf>
    <xf numFmtId="0" fontId="42" fillId="2" borderId="0" xfId="0" applyFont="1" applyFill="1" applyBorder="1" applyAlignment="1">
      <alignment horizontal="centerContinuous"/>
    </xf>
    <xf numFmtId="0" fontId="14" fillId="0" borderId="0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20" fillId="0" borderId="0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" fontId="16" fillId="6" borderId="34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" fontId="16" fillId="6" borderId="41" xfId="0" applyNumberFormat="1" applyFont="1" applyFill="1" applyBorder="1" applyAlignment="1">
      <alignment horizontal="center" vertical="center"/>
    </xf>
    <xf numFmtId="1" fontId="16" fillId="0" borderId="14" xfId="0" applyNumberFormat="1" applyFont="1" applyFill="1" applyBorder="1" applyAlignment="1">
      <alignment horizontal="center" vertical="center"/>
    </xf>
    <xf numFmtId="1" fontId="20" fillId="0" borderId="23" xfId="0" applyNumberFormat="1" applyFont="1" applyFill="1" applyBorder="1" applyAlignment="1">
      <alignment horizontal="center" vertical="center" wrapText="1"/>
    </xf>
    <xf numFmtId="1" fontId="20" fillId="0" borderId="12" xfId="0" applyNumberFormat="1" applyFont="1" applyFill="1" applyBorder="1" applyAlignment="1">
      <alignment horizontal="center" vertical="center"/>
    </xf>
    <xf numFmtId="1" fontId="20" fillId="0" borderId="49" xfId="0" applyNumberFormat="1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43" fillId="0" borderId="0" xfId="2" applyFont="1" applyBorder="1" applyAlignment="1">
      <alignment horizontal="left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horizontal="right" vertical="center"/>
    </xf>
    <xf numFmtId="0" fontId="19" fillId="2" borderId="22" xfId="0" applyFont="1" applyFill="1" applyBorder="1" applyAlignment="1">
      <alignment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9" fillId="2" borderId="61" xfId="0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right" vertical="center"/>
    </xf>
    <xf numFmtId="0" fontId="19" fillId="2" borderId="63" xfId="0" applyFont="1" applyFill="1" applyBorder="1" applyAlignment="1">
      <alignment horizontal="right" vertical="center"/>
    </xf>
    <xf numFmtId="0" fontId="19" fillId="0" borderId="60" xfId="0" applyFont="1" applyFill="1" applyBorder="1" applyAlignment="1">
      <alignment horizontal="center" vertical="center"/>
    </xf>
    <xf numFmtId="0" fontId="19" fillId="2" borderId="64" xfId="0" applyFont="1" applyFill="1" applyBorder="1" applyAlignment="1">
      <alignment horizontal="right" vertical="center"/>
    </xf>
    <xf numFmtId="0" fontId="19" fillId="2" borderId="60" xfId="0" applyFont="1" applyFill="1" applyBorder="1" applyAlignment="1">
      <alignment horizontal="right" vertical="center"/>
    </xf>
    <xf numFmtId="0" fontId="19" fillId="0" borderId="61" xfId="0" applyFont="1" applyFill="1" applyBorder="1" applyAlignment="1">
      <alignment horizontal="center" vertical="center"/>
    </xf>
    <xf numFmtId="0" fontId="24" fillId="2" borderId="62" xfId="0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center" vertical="center"/>
    </xf>
    <xf numFmtId="0" fontId="19" fillId="2" borderId="65" xfId="0" applyFont="1" applyFill="1" applyBorder="1" applyAlignment="1">
      <alignment horizontal="right" vertical="center"/>
    </xf>
    <xf numFmtId="0" fontId="19" fillId="2" borderId="62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center" vertical="center"/>
    </xf>
    <xf numFmtId="0" fontId="20" fillId="2" borderId="62" xfId="0" applyFont="1" applyFill="1" applyBorder="1" applyAlignment="1">
      <alignment horizontal="right" vertical="center"/>
    </xf>
    <xf numFmtId="0" fontId="18" fillId="2" borderId="46" xfId="0" applyFont="1" applyFill="1" applyBorder="1" applyAlignment="1">
      <alignment horizontal="right" vertical="center"/>
    </xf>
    <xf numFmtId="0" fontId="3" fillId="2" borderId="65" xfId="0" applyFont="1" applyFill="1" applyBorder="1" applyAlignment="1">
      <alignment vertical="center"/>
    </xf>
    <xf numFmtId="0" fontId="18" fillId="0" borderId="47" xfId="0" applyFont="1" applyFill="1" applyBorder="1" applyAlignment="1">
      <alignment horizontal="left" vertical="center"/>
    </xf>
    <xf numFmtId="0" fontId="20" fillId="2" borderId="47" xfId="0" applyFont="1" applyFill="1" applyBorder="1" applyAlignment="1">
      <alignment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49" xfId="0" applyFont="1" applyFill="1" applyBorder="1" applyAlignment="1">
      <alignment horizontal="right" vertical="center"/>
    </xf>
    <xf numFmtId="0" fontId="20" fillId="2" borderId="50" xfId="0" applyFont="1" applyFill="1" applyBorder="1" applyAlignment="1">
      <alignment horizontal="right" vertical="center"/>
    </xf>
    <xf numFmtId="0" fontId="20" fillId="2" borderId="17" xfId="0" applyFont="1" applyFill="1" applyBorder="1" applyAlignment="1">
      <alignment horizontal="right" vertical="center"/>
    </xf>
    <xf numFmtId="0" fontId="38" fillId="0" borderId="48" xfId="0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right" vertical="center"/>
    </xf>
    <xf numFmtId="0" fontId="20" fillId="2" borderId="48" xfId="0" applyFont="1" applyFill="1" applyBorder="1" applyAlignment="1">
      <alignment horizontal="right" vertical="center"/>
    </xf>
    <xf numFmtId="0" fontId="20" fillId="0" borderId="49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center" vertical="center"/>
    </xf>
    <xf numFmtId="0" fontId="38" fillId="0" borderId="49" xfId="0" applyFont="1" applyFill="1" applyBorder="1" applyAlignment="1">
      <alignment horizontal="center" vertical="center"/>
    </xf>
    <xf numFmtId="0" fontId="20" fillId="2" borderId="67" xfId="0" applyFont="1" applyFill="1" applyBorder="1" applyAlignment="1">
      <alignment horizontal="right" vertical="center"/>
    </xf>
    <xf numFmtId="0" fontId="38" fillId="2" borderId="12" xfId="0" applyFont="1" applyFill="1" applyBorder="1" applyAlignment="1">
      <alignment horizontal="right" vertical="center"/>
    </xf>
    <xf numFmtId="0" fontId="38" fillId="2" borderId="17" xfId="0" applyFont="1" applyFill="1" applyBorder="1" applyAlignment="1">
      <alignment horizontal="right" vertical="center"/>
    </xf>
    <xf numFmtId="0" fontId="38" fillId="2" borderId="67" xfId="0" applyFont="1" applyFill="1" applyBorder="1" applyAlignment="1">
      <alignment horizontal="right" vertical="center"/>
    </xf>
    <xf numFmtId="0" fontId="38" fillId="2" borderId="48" xfId="0" applyFont="1" applyFill="1" applyBorder="1" applyAlignment="1">
      <alignment horizontal="right" vertical="center"/>
    </xf>
    <xf numFmtId="0" fontId="18" fillId="2" borderId="50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right" vertical="center"/>
    </xf>
    <xf numFmtId="1" fontId="20" fillId="0" borderId="47" xfId="0" applyNumberFormat="1" applyFont="1" applyFill="1" applyBorder="1" applyAlignment="1">
      <alignment horizontal="center" vertical="center"/>
    </xf>
    <xf numFmtId="1" fontId="20" fillId="0" borderId="50" xfId="0" applyNumberFormat="1" applyFont="1" applyFill="1" applyBorder="1" applyAlignment="1">
      <alignment horizontal="center" vertical="center"/>
    </xf>
    <xf numFmtId="1" fontId="20" fillId="0" borderId="68" xfId="0" applyNumberFormat="1" applyFont="1" applyFill="1" applyBorder="1" applyAlignment="1">
      <alignment horizontal="center" vertical="center"/>
    </xf>
    <xf numFmtId="1" fontId="20" fillId="0" borderId="17" xfId="0" applyNumberFormat="1" applyFont="1" applyFill="1" applyBorder="1" applyAlignment="1">
      <alignment horizontal="center" vertical="center"/>
    </xf>
    <xf numFmtId="1" fontId="20" fillId="0" borderId="48" xfId="0" applyNumberFormat="1" applyFont="1" applyFill="1" applyBorder="1" applyAlignment="1">
      <alignment horizontal="center" vertical="center"/>
    </xf>
    <xf numFmtId="1" fontId="20" fillId="0" borderId="67" xfId="0" applyNumberFormat="1" applyFont="1" applyFill="1" applyBorder="1" applyAlignment="1">
      <alignment horizontal="center" vertical="center"/>
    </xf>
    <xf numFmtId="0" fontId="20" fillId="0" borderId="50" xfId="0" applyFont="1" applyFill="1" applyBorder="1" applyAlignment="1">
      <alignment horizontal="left" vertical="center" wrapText="1"/>
    </xf>
    <xf numFmtId="1" fontId="16" fillId="0" borderId="67" xfId="0" applyNumberFormat="1" applyFont="1" applyFill="1" applyBorder="1" applyAlignment="1">
      <alignment horizontal="left" vertical="center"/>
    </xf>
    <xf numFmtId="0" fontId="20" fillId="0" borderId="48" xfId="0" applyFont="1" applyFill="1" applyBorder="1" applyAlignment="1">
      <alignment horizontal="left" vertical="center"/>
    </xf>
    <xf numFmtId="0" fontId="16" fillId="0" borderId="48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6" fillId="0" borderId="17" xfId="0" applyFont="1" applyFill="1" applyBorder="1" applyAlignment="1">
      <alignment vertical="center"/>
    </xf>
    <xf numFmtId="0" fontId="16" fillId="0" borderId="67" xfId="0" applyFont="1" applyFill="1" applyBorder="1" applyAlignment="1">
      <alignment vertical="center"/>
    </xf>
    <xf numFmtId="1" fontId="26" fillId="0" borderId="31" xfId="0" applyNumberFormat="1" applyFont="1" applyFill="1" applyBorder="1" applyAlignment="1">
      <alignment horizontal="center" vertical="center"/>
    </xf>
    <xf numFmtId="1" fontId="26" fillId="0" borderId="35" xfId="0" applyNumberFormat="1" applyFont="1" applyFill="1" applyBorder="1" applyAlignment="1">
      <alignment horizontal="center" vertical="center"/>
    </xf>
    <xf numFmtId="1" fontId="26" fillId="0" borderId="7" xfId="0" applyNumberFormat="1" applyFont="1" applyFill="1" applyBorder="1" applyAlignment="1">
      <alignment horizontal="center" vertical="center"/>
    </xf>
    <xf numFmtId="1" fontId="26" fillId="0" borderId="33" xfId="0" applyNumberFormat="1" applyFont="1" applyFill="1" applyBorder="1" applyAlignment="1">
      <alignment horizontal="center" vertical="center"/>
    </xf>
    <xf numFmtId="1" fontId="26" fillId="0" borderId="11" xfId="0" applyNumberFormat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1" fontId="17" fillId="0" borderId="30" xfId="0" applyNumberFormat="1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 wrapText="1"/>
    </xf>
    <xf numFmtId="0" fontId="20" fillId="0" borderId="11" xfId="2" applyFont="1" applyFill="1" applyBorder="1" applyAlignment="1">
      <alignment horizontal="center" vertical="center" wrapText="1"/>
    </xf>
    <xf numFmtId="0" fontId="20" fillId="0" borderId="35" xfId="2" applyFont="1" applyFill="1" applyBorder="1" applyAlignment="1">
      <alignment horizontal="center" vertical="center"/>
    </xf>
    <xf numFmtId="1" fontId="17" fillId="0" borderId="33" xfId="0" applyNumberFormat="1" applyFont="1" applyFill="1" applyBorder="1" applyAlignment="1">
      <alignment horizontal="center" vertical="center"/>
    </xf>
    <xf numFmtId="1" fontId="17" fillId="0" borderId="11" xfId="0" applyNumberFormat="1" applyFont="1" applyFill="1" applyBorder="1" applyAlignment="1">
      <alignment horizontal="center" vertical="center"/>
    </xf>
    <xf numFmtId="0" fontId="20" fillId="0" borderId="35" xfId="2" applyFont="1" applyFill="1" applyBorder="1" applyAlignment="1">
      <alignment horizontal="center" vertical="center" wrapText="1"/>
    </xf>
    <xf numFmtId="0" fontId="20" fillId="8" borderId="52" xfId="0" applyFont="1" applyFill="1" applyBorder="1" applyAlignment="1">
      <alignment horizontal="center" vertical="center"/>
    </xf>
    <xf numFmtId="0" fontId="16" fillId="8" borderId="56" xfId="0" applyFont="1" applyFill="1" applyBorder="1" applyAlignment="1">
      <alignment horizontal="left" vertical="center" wrapText="1"/>
    </xf>
    <xf numFmtId="0" fontId="13" fillId="7" borderId="56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vertical="top" wrapText="1"/>
    </xf>
    <xf numFmtId="0" fontId="25" fillId="0" borderId="4" xfId="0" applyFont="1" applyBorder="1" applyAlignment="1">
      <alignment horizontal="center" vertical="top"/>
    </xf>
    <xf numFmtId="0" fontId="20" fillId="6" borderId="26" xfId="2" applyFont="1" applyFill="1" applyBorder="1" applyAlignment="1">
      <alignment horizontal="center" vertical="center" wrapText="1"/>
    </xf>
    <xf numFmtId="0" fontId="13" fillId="7" borderId="51" xfId="0" applyFont="1" applyFill="1" applyBorder="1" applyAlignment="1">
      <alignment horizontal="left" vertical="center"/>
    </xf>
    <xf numFmtId="0" fontId="13" fillId="7" borderId="56" xfId="0" applyFont="1" applyFill="1" applyBorder="1" applyAlignment="1">
      <alignment horizontal="left" vertical="center"/>
    </xf>
    <xf numFmtId="0" fontId="22" fillId="7" borderId="53" xfId="0" applyFont="1" applyFill="1" applyBorder="1" applyAlignment="1">
      <alignment horizontal="center" vertical="center"/>
    </xf>
    <xf numFmtId="0" fontId="22" fillId="7" borderId="54" xfId="0" applyFont="1" applyFill="1" applyBorder="1" applyAlignment="1">
      <alignment horizontal="center" vertical="center"/>
    </xf>
    <xf numFmtId="0" fontId="22" fillId="7" borderId="55" xfId="0" applyFont="1" applyFill="1" applyBorder="1" applyAlignment="1">
      <alignment horizontal="center" vertical="center"/>
    </xf>
    <xf numFmtId="0" fontId="22" fillId="7" borderId="56" xfId="0" applyFont="1" applyFill="1" applyBorder="1" applyAlignment="1">
      <alignment horizontal="center" vertical="center"/>
    </xf>
    <xf numFmtId="0" fontId="20" fillId="7" borderId="56" xfId="2" applyFont="1" applyFill="1" applyBorder="1" applyAlignment="1">
      <alignment horizontal="center" vertical="center" wrapText="1"/>
    </xf>
    <xf numFmtId="0" fontId="22" fillId="7" borderId="52" xfId="0" applyFont="1" applyFill="1" applyBorder="1" applyAlignment="1">
      <alignment horizontal="center" vertical="center"/>
    </xf>
    <xf numFmtId="0" fontId="22" fillId="7" borderId="58" xfId="0" applyFont="1" applyFill="1" applyBorder="1" applyAlignment="1">
      <alignment horizontal="center" vertical="center"/>
    </xf>
    <xf numFmtId="0" fontId="22" fillId="7" borderId="57" xfId="0" applyFont="1" applyFill="1" applyBorder="1" applyAlignment="1">
      <alignment horizontal="center" vertical="center"/>
    </xf>
    <xf numFmtId="0" fontId="22" fillId="7" borderId="52" xfId="0" applyFont="1" applyFill="1" applyBorder="1" applyAlignment="1">
      <alignment horizontal="left" vertical="center"/>
    </xf>
    <xf numFmtId="0" fontId="17" fillId="6" borderId="39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left" vertical="center" wrapText="1"/>
    </xf>
    <xf numFmtId="0" fontId="20" fillId="6" borderId="20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6" borderId="28" xfId="0" applyFont="1" applyFill="1" applyBorder="1" applyAlignment="1">
      <alignment horizontal="center" vertical="center"/>
    </xf>
    <xf numFmtId="1" fontId="26" fillId="6" borderId="8" xfId="0" applyNumberFormat="1" applyFont="1" applyFill="1" applyBorder="1" applyAlignment="1">
      <alignment horizontal="center" vertical="center"/>
    </xf>
    <xf numFmtId="1" fontId="26" fillId="6" borderId="13" xfId="0" applyNumberFormat="1" applyFont="1" applyFill="1" applyBorder="1" applyAlignment="1">
      <alignment horizontal="center" vertical="center"/>
    </xf>
    <xf numFmtId="1" fontId="17" fillId="6" borderId="24" xfId="0" applyNumberFormat="1" applyFont="1" applyFill="1" applyBorder="1" applyAlignment="1">
      <alignment horizontal="center" vertical="center"/>
    </xf>
    <xf numFmtId="1" fontId="16" fillId="6" borderId="7" xfId="0" applyNumberFormat="1" applyFont="1" applyFill="1" applyBorder="1" applyAlignment="1">
      <alignment horizontal="center" vertical="center"/>
    </xf>
    <xf numFmtId="1" fontId="16" fillId="6" borderId="11" xfId="0" applyNumberFormat="1" applyFont="1" applyFill="1" applyBorder="1" applyAlignment="1">
      <alignment horizontal="center" vertical="center"/>
    </xf>
    <xf numFmtId="1" fontId="16" fillId="6" borderId="9" xfId="0" applyNumberFormat="1" applyFont="1" applyFill="1" applyBorder="1" applyAlignment="1">
      <alignment horizontal="center" vertical="center"/>
    </xf>
    <xf numFmtId="1" fontId="16" fillId="6" borderId="24" xfId="0" applyNumberFormat="1" applyFont="1" applyFill="1" applyBorder="1" applyAlignment="1">
      <alignment horizontal="center" vertical="center"/>
    </xf>
    <xf numFmtId="1" fontId="16" fillId="6" borderId="35" xfId="0" applyNumberFormat="1" applyFont="1" applyFill="1" applyBorder="1" applyAlignment="1">
      <alignment horizontal="center" vertical="center"/>
    </xf>
    <xf numFmtId="1" fontId="16" fillId="6" borderId="36" xfId="0" applyNumberFormat="1" applyFont="1" applyFill="1" applyBorder="1" applyAlignment="1">
      <alignment horizontal="center" vertical="center"/>
    </xf>
    <xf numFmtId="1" fontId="16" fillId="6" borderId="33" xfId="0" applyNumberFormat="1" applyFont="1" applyFill="1" applyBorder="1" applyAlignment="1">
      <alignment horizontal="center" vertical="center"/>
    </xf>
    <xf numFmtId="1" fontId="26" fillId="6" borderId="31" xfId="0" applyNumberFormat="1" applyFont="1" applyFill="1" applyBorder="1" applyAlignment="1">
      <alignment horizontal="center" vertical="center"/>
    </xf>
    <xf numFmtId="1" fontId="26" fillId="6" borderId="35" xfId="0" applyNumberFormat="1" applyFont="1" applyFill="1" applyBorder="1" applyAlignment="1">
      <alignment horizontal="center" vertical="center"/>
    </xf>
    <xf numFmtId="1" fontId="26" fillId="6" borderId="7" xfId="0" applyNumberFormat="1" applyFont="1" applyFill="1" applyBorder="1" applyAlignment="1">
      <alignment horizontal="center" vertical="center"/>
    </xf>
    <xf numFmtId="1" fontId="26" fillId="6" borderId="33" xfId="0" applyNumberFormat="1" applyFont="1" applyFill="1" applyBorder="1" applyAlignment="1">
      <alignment horizontal="center" vertical="center"/>
    </xf>
    <xf numFmtId="1" fontId="26" fillId="6" borderId="11" xfId="0" applyNumberFormat="1" applyFont="1" applyFill="1" applyBorder="1" applyAlignment="1">
      <alignment horizontal="center" vertical="center"/>
    </xf>
    <xf numFmtId="1" fontId="44" fillId="0" borderId="19" xfId="0" applyNumberFormat="1" applyFont="1" applyFill="1" applyBorder="1" applyAlignment="1">
      <alignment horizontal="center" vertical="center"/>
    </xf>
    <xf numFmtId="1" fontId="44" fillId="0" borderId="4" xfId="0" applyNumberFormat="1" applyFont="1" applyFill="1" applyBorder="1" applyAlignment="1">
      <alignment horizontal="center" vertical="center"/>
    </xf>
    <xf numFmtId="1" fontId="44" fillId="0" borderId="13" xfId="0" applyNumberFormat="1" applyFont="1" applyFill="1" applyBorder="1" applyAlignment="1">
      <alignment horizontal="center" vertical="center"/>
    </xf>
    <xf numFmtId="0" fontId="20" fillId="6" borderId="20" xfId="2" applyFont="1" applyFill="1" applyBorder="1" applyAlignment="1">
      <alignment horizontal="center" vertical="center" wrapText="1"/>
    </xf>
    <xf numFmtId="1" fontId="17" fillId="6" borderId="4" xfId="0" applyNumberFormat="1" applyFont="1" applyFill="1" applyBorder="1" applyAlignment="1">
      <alignment horizontal="center" vertical="center"/>
    </xf>
    <xf numFmtId="1" fontId="22" fillId="6" borderId="18" xfId="0" applyNumberFormat="1" applyFont="1" applyFill="1" applyBorder="1" applyAlignment="1">
      <alignment horizontal="center" vertical="center"/>
    </xf>
    <xf numFmtId="1" fontId="22" fillId="6" borderId="4" xfId="0" applyNumberFormat="1" applyFont="1" applyFill="1" applyBorder="1" applyAlignment="1">
      <alignment horizontal="center" vertical="center"/>
    </xf>
    <xf numFmtId="1" fontId="22" fillId="6" borderId="29" xfId="0" applyNumberFormat="1" applyFont="1" applyFill="1" applyBorder="1" applyAlignment="1">
      <alignment horizontal="center" vertical="center"/>
    </xf>
    <xf numFmtId="1" fontId="22" fillId="6" borderId="5" xfId="0" applyNumberFormat="1" applyFont="1" applyFill="1" applyBorder="1" applyAlignment="1">
      <alignment horizontal="center" vertical="center"/>
    </xf>
    <xf numFmtId="1" fontId="22" fillId="6" borderId="8" xfId="0" applyNumberFormat="1" applyFont="1" applyFill="1" applyBorder="1" applyAlignment="1">
      <alignment horizontal="center" vertical="center"/>
    </xf>
    <xf numFmtId="1" fontId="22" fillId="6" borderId="13" xfId="0" applyNumberFormat="1" applyFont="1" applyFill="1" applyBorder="1" applyAlignment="1">
      <alignment horizontal="center" vertical="center"/>
    </xf>
    <xf numFmtId="1" fontId="17" fillId="6" borderId="18" xfId="0" applyNumberFormat="1" applyFont="1" applyFill="1" applyBorder="1" applyAlignment="1">
      <alignment horizontal="center" vertical="center"/>
    </xf>
    <xf numFmtId="1" fontId="17" fillId="6" borderId="13" xfId="0" applyNumberFormat="1" applyFont="1" applyFill="1" applyBorder="1" applyAlignment="1">
      <alignment horizontal="center" vertical="center"/>
    </xf>
    <xf numFmtId="1" fontId="17" fillId="6" borderId="8" xfId="0" applyNumberFormat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left" vertical="center" wrapText="1"/>
    </xf>
    <xf numFmtId="1" fontId="16" fillId="0" borderId="27" xfId="0" applyNumberFormat="1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vertical="center"/>
    </xf>
    <xf numFmtId="0" fontId="17" fillId="6" borderId="21" xfId="0" applyFont="1" applyFill="1" applyBorder="1" applyAlignment="1">
      <alignment horizontal="left" vertical="center"/>
    </xf>
    <xf numFmtId="0" fontId="17" fillId="6" borderId="26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7" fillId="6" borderId="26" xfId="0" applyFont="1" applyFill="1" applyBorder="1" applyAlignment="1">
      <alignment horizontal="center" vertical="center"/>
    </xf>
    <xf numFmtId="0" fontId="20" fillId="0" borderId="21" xfId="2" applyFont="1" applyFill="1" applyBorder="1" applyAlignment="1">
      <alignment vertical="center" wrapText="1"/>
    </xf>
    <xf numFmtId="0" fontId="20" fillId="0" borderId="26" xfId="2" applyFont="1" applyFill="1" applyBorder="1" applyAlignment="1">
      <alignment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3" xfId="2" applyFont="1" applyFill="1" applyBorder="1" applyAlignment="1">
      <alignment horizontal="center" vertical="center"/>
    </xf>
    <xf numFmtId="0" fontId="20" fillId="0" borderId="23" xfId="2" applyFont="1" applyFill="1" applyBorder="1" applyAlignment="1">
      <alignment horizontal="center" vertical="center"/>
    </xf>
    <xf numFmtId="0" fontId="19" fillId="0" borderId="26" xfId="2" applyFont="1" applyFill="1" applyBorder="1" applyAlignment="1">
      <alignment horizontal="center" vertical="center" wrapText="1"/>
    </xf>
    <xf numFmtId="49" fontId="16" fillId="6" borderId="19" xfId="0" applyNumberFormat="1" applyFont="1" applyFill="1" applyBorder="1" applyAlignment="1">
      <alignment horizontal="left" vertical="center"/>
    </xf>
    <xf numFmtId="0" fontId="17" fillId="6" borderId="20" xfId="0" applyFont="1" applyFill="1" applyBorder="1" applyAlignment="1">
      <alignment vertical="center"/>
    </xf>
    <xf numFmtId="49" fontId="16" fillId="6" borderId="4" xfId="0" applyNumberFormat="1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vertical="center" wrapText="1"/>
    </xf>
    <xf numFmtId="0" fontId="20" fillId="0" borderId="20" xfId="2" applyFont="1" applyFill="1" applyBorder="1" applyAlignment="1">
      <alignment vertical="center" wrapText="1"/>
    </xf>
    <xf numFmtId="0" fontId="20" fillId="0" borderId="8" xfId="2" applyFont="1" applyFill="1" applyBorder="1" applyAlignment="1">
      <alignment horizontal="center" vertical="center"/>
    </xf>
    <xf numFmtId="0" fontId="19" fillId="0" borderId="20" xfId="2" applyFont="1" applyFill="1" applyBorder="1" applyAlignment="1">
      <alignment horizontal="center" vertical="center" wrapText="1"/>
    </xf>
    <xf numFmtId="0" fontId="20" fillId="6" borderId="19" xfId="2" applyFont="1" applyFill="1" applyBorder="1" applyAlignment="1">
      <alignment vertical="center" wrapText="1"/>
    </xf>
    <xf numFmtId="0" fontId="16" fillId="6" borderId="20" xfId="0" applyFont="1" applyFill="1" applyBorder="1" applyAlignment="1">
      <alignment horizontal="left" vertical="center"/>
    </xf>
    <xf numFmtId="0" fontId="22" fillId="6" borderId="4" xfId="0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/>
    </xf>
    <xf numFmtId="0" fontId="20" fillId="6" borderId="29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1" fontId="16" fillId="6" borderId="19" xfId="0" applyNumberFormat="1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vertical="center" wrapText="1"/>
    </xf>
    <xf numFmtId="16" fontId="16" fillId="0" borderId="4" xfId="0" applyNumberFormat="1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vertical="center" wrapText="1"/>
    </xf>
    <xf numFmtId="0" fontId="16" fillId="6" borderId="4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7" fillId="0" borderId="5" xfId="0" applyNumberFormat="1" applyFont="1" applyFill="1" applyBorder="1" applyAlignment="1">
      <alignment horizontal="center" vertical="center"/>
    </xf>
    <xf numFmtId="0" fontId="16" fillId="6" borderId="3" xfId="0" applyNumberFormat="1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 applyProtection="1">
      <alignment horizontal="left" vertical="center" wrapText="1"/>
    </xf>
    <xf numFmtId="49" fontId="20" fillId="6" borderId="20" xfId="0" applyNumberFormat="1" applyFont="1" applyFill="1" applyBorder="1" applyAlignment="1" applyProtection="1">
      <alignment horizontal="left" vertical="center" wrapText="1"/>
    </xf>
    <xf numFmtId="0" fontId="17" fillId="0" borderId="20" xfId="0" applyFont="1" applyFill="1" applyBorder="1" applyAlignment="1">
      <alignment vertical="center" wrapText="1"/>
    </xf>
    <xf numFmtId="0" fontId="20" fillId="0" borderId="6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left" vertical="center"/>
    </xf>
    <xf numFmtId="0" fontId="20" fillId="0" borderId="9" xfId="2" applyFont="1" applyFill="1" applyBorder="1" applyAlignment="1">
      <alignment horizontal="right" vertical="center" wrapText="1"/>
    </xf>
    <xf numFmtId="0" fontId="13" fillId="0" borderId="2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0" fillId="8" borderId="51" xfId="2" applyFont="1" applyFill="1" applyBorder="1" applyAlignment="1">
      <alignment vertical="center" wrapText="1"/>
    </xf>
    <xf numFmtId="0" fontId="13" fillId="8" borderId="56" xfId="0" applyFont="1" applyFill="1" applyBorder="1" applyAlignment="1">
      <alignment horizontal="right" vertical="center" wrapText="1"/>
    </xf>
    <xf numFmtId="0" fontId="18" fillId="8" borderId="53" xfId="0" applyFont="1" applyFill="1" applyBorder="1" applyAlignment="1">
      <alignment horizontal="center" vertical="center"/>
    </xf>
    <xf numFmtId="0" fontId="16" fillId="8" borderId="54" xfId="0" applyFont="1" applyFill="1" applyBorder="1" applyAlignment="1">
      <alignment horizontal="center" vertical="center"/>
    </xf>
    <xf numFmtId="0" fontId="16" fillId="8" borderId="55" xfId="0" applyFont="1" applyFill="1" applyBorder="1" applyAlignment="1">
      <alignment horizontal="center" vertical="center"/>
    </xf>
    <xf numFmtId="49" fontId="16" fillId="0" borderId="19" xfId="0" applyNumberFormat="1" applyFont="1" applyFill="1" applyBorder="1" applyAlignment="1">
      <alignment horizontal="left" vertical="center"/>
    </xf>
    <xf numFmtId="49" fontId="20" fillId="3" borderId="20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>
      <alignment horizontal="center" vertical="center"/>
    </xf>
    <xf numFmtId="0" fontId="18" fillId="0" borderId="32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vertical="center" wrapText="1"/>
    </xf>
    <xf numFmtId="0" fontId="17" fillId="3" borderId="20" xfId="0" applyFont="1" applyFill="1" applyBorder="1" applyAlignment="1">
      <alignment horizontal="left" vertical="center" wrapText="1"/>
    </xf>
    <xf numFmtId="49" fontId="20" fillId="0" borderId="26" xfId="0" applyNumberFormat="1" applyFont="1" applyFill="1" applyBorder="1" applyAlignment="1" applyProtection="1">
      <alignment horizontal="left" vertical="center" wrapText="1"/>
    </xf>
    <xf numFmtId="49" fontId="20" fillId="3" borderId="26" xfId="0" applyNumberFormat="1" applyFont="1" applyFill="1" applyBorder="1" applyAlignment="1" applyProtection="1">
      <alignment horizontal="left" vertical="center" wrapText="1"/>
    </xf>
    <xf numFmtId="0" fontId="17" fillId="6" borderId="19" xfId="0" applyFont="1" applyFill="1" applyBorder="1" applyAlignment="1">
      <alignment horizontal="left" vertical="center" wrapText="1"/>
    </xf>
    <xf numFmtId="0" fontId="17" fillId="6" borderId="20" xfId="0" applyFont="1" applyFill="1" applyBorder="1" applyAlignment="1">
      <alignment horizontal="left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vertical="center"/>
    </xf>
    <xf numFmtId="0" fontId="20" fillId="6" borderId="41" xfId="0" applyFont="1" applyFill="1" applyBorder="1" applyAlignment="1">
      <alignment vertical="center"/>
    </xf>
    <xf numFmtId="0" fontId="20" fillId="6" borderId="69" xfId="0" applyFont="1" applyFill="1" applyBorder="1" applyAlignment="1">
      <alignment vertical="center"/>
    </xf>
    <xf numFmtId="0" fontId="20" fillId="6" borderId="4" xfId="0" applyFont="1" applyFill="1" applyBorder="1" applyAlignment="1">
      <alignment vertical="center"/>
    </xf>
    <xf numFmtId="0" fontId="20" fillId="6" borderId="5" xfId="0" applyFont="1" applyFill="1" applyBorder="1" applyAlignment="1">
      <alignment vertical="center"/>
    </xf>
    <xf numFmtId="1" fontId="16" fillId="0" borderId="28" xfId="0" applyNumberFormat="1" applyFont="1" applyFill="1" applyBorder="1" applyAlignment="1">
      <alignment horizontal="centerContinuous" vertical="center"/>
    </xf>
    <xf numFmtId="1" fontId="16" fillId="0" borderId="3" xfId="0" applyNumberFormat="1" applyFont="1" applyFill="1" applyBorder="1" applyAlignment="1">
      <alignment horizontal="centerContinuous" vertical="center"/>
    </xf>
    <xf numFmtId="1" fontId="18" fillId="0" borderId="32" xfId="0" applyNumberFormat="1" applyFont="1" applyFill="1" applyBorder="1" applyAlignment="1">
      <alignment vertical="center"/>
    </xf>
    <xf numFmtId="1" fontId="16" fillId="0" borderId="18" xfId="0" applyNumberFormat="1" applyFont="1" applyFill="1" applyBorder="1" applyAlignment="1">
      <alignment horizontal="centerContinuous" vertical="center"/>
    </xf>
    <xf numFmtId="1" fontId="16" fillId="0" borderId="4" xfId="0" applyNumberFormat="1" applyFont="1" applyFill="1" applyBorder="1" applyAlignment="1">
      <alignment horizontal="centerContinuous" vertical="center"/>
    </xf>
    <xf numFmtId="1" fontId="18" fillId="0" borderId="13" xfId="0" applyNumberFormat="1" applyFont="1" applyFill="1" applyBorder="1" applyAlignment="1">
      <alignment vertical="center"/>
    </xf>
    <xf numFmtId="1" fontId="16" fillId="6" borderId="28" xfId="0" applyNumberFormat="1" applyFont="1" applyFill="1" applyBorder="1" applyAlignment="1">
      <alignment horizontal="center" vertical="center"/>
    </xf>
    <xf numFmtId="1" fontId="16" fillId="6" borderId="3" xfId="0" applyNumberFormat="1" applyFont="1" applyFill="1" applyBorder="1" applyAlignment="1">
      <alignment horizontal="center" vertical="center"/>
    </xf>
    <xf numFmtId="1" fontId="16" fillId="6" borderId="23" xfId="0" applyNumberFormat="1" applyFont="1" applyFill="1" applyBorder="1" applyAlignment="1">
      <alignment horizontal="center" vertical="center"/>
    </xf>
    <xf numFmtId="1" fontId="16" fillId="6" borderId="32" xfId="0" applyNumberFormat="1" applyFont="1" applyFill="1" applyBorder="1" applyAlignment="1">
      <alignment horizontal="center" vertical="center"/>
    </xf>
    <xf numFmtId="1" fontId="16" fillId="6" borderId="6" xfId="0" applyNumberFormat="1" applyFont="1" applyFill="1" applyBorder="1" applyAlignment="1">
      <alignment horizontal="centerContinuous" vertical="center"/>
    </xf>
    <xf numFmtId="1" fontId="16" fillId="6" borderId="3" xfId="0" applyNumberFormat="1" applyFont="1" applyFill="1" applyBorder="1" applyAlignment="1">
      <alignment horizontal="centerContinuous" vertical="center"/>
    </xf>
    <xf numFmtId="1" fontId="18" fillId="6" borderId="23" xfId="0" applyNumberFormat="1" applyFont="1" applyFill="1" applyBorder="1" applyAlignment="1">
      <alignment vertical="center"/>
    </xf>
    <xf numFmtId="0" fontId="13" fillId="6" borderId="34" xfId="0" applyFont="1" applyFill="1" applyBorder="1" applyAlignment="1">
      <alignment horizontal="left" vertical="center" wrapText="1"/>
    </xf>
    <xf numFmtId="1" fontId="16" fillId="0" borderId="7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>
      <alignment horizontal="center" vertical="center"/>
    </xf>
    <xf numFmtId="1" fontId="16" fillId="0" borderId="71" xfId="0" applyNumberFormat="1" applyFont="1" applyFill="1" applyBorder="1" applyAlignment="1">
      <alignment horizontal="center" vertical="center"/>
    </xf>
    <xf numFmtId="1" fontId="16" fillId="0" borderId="15" xfId="0" applyNumberFormat="1" applyFont="1" applyFill="1" applyBorder="1" applyAlignment="1">
      <alignment horizontal="centerContinuous" vertical="center"/>
    </xf>
    <xf numFmtId="1" fontId="18" fillId="0" borderId="0" xfId="0" applyNumberFormat="1" applyFont="1" applyFill="1" applyBorder="1" applyAlignment="1">
      <alignment vertical="center"/>
    </xf>
    <xf numFmtId="0" fontId="20" fillId="0" borderId="19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1" fontId="20" fillId="0" borderId="5" xfId="0" applyNumberFormat="1" applyFont="1" applyFill="1" applyBorder="1" applyAlignment="1">
      <alignment vertical="center"/>
    </xf>
    <xf numFmtId="0" fontId="20" fillId="0" borderId="47" xfId="0" applyFont="1" applyFill="1" applyBorder="1" applyAlignment="1">
      <alignment horizontal="left" vertical="center"/>
    </xf>
    <xf numFmtId="0" fontId="20" fillId="0" borderId="48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vertical="center"/>
    </xf>
    <xf numFmtId="0" fontId="16" fillId="2" borderId="67" xfId="0" applyFont="1" applyFill="1" applyBorder="1" applyAlignment="1">
      <alignment vertical="center"/>
    </xf>
    <xf numFmtId="0" fontId="45" fillId="2" borderId="0" xfId="0" applyFont="1" applyFill="1" applyBorder="1"/>
    <xf numFmtId="0" fontId="16" fillId="0" borderId="24" xfId="0" applyFont="1" applyFill="1" applyBorder="1" applyAlignment="1">
      <alignment vertical="center" wrapText="1"/>
    </xf>
    <xf numFmtId="0" fontId="17" fillId="0" borderId="37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vertical="center"/>
    </xf>
    <xf numFmtId="0" fontId="17" fillId="0" borderId="24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vertical="center"/>
    </xf>
    <xf numFmtId="1" fontId="16" fillId="0" borderId="35" xfId="0" applyNumberFormat="1" applyFont="1" applyFill="1" applyBorder="1" applyAlignment="1">
      <alignment horizontal="centerContinuous" vertical="center"/>
    </xf>
    <xf numFmtId="1" fontId="16" fillId="0" borderId="9" xfId="0" applyNumberFormat="1" applyFont="1" applyFill="1" applyBorder="1" applyAlignment="1">
      <alignment horizontal="centerContinuous" vertical="center"/>
    </xf>
    <xf numFmtId="1" fontId="18" fillId="0" borderId="33" xfId="0" applyNumberFormat="1" applyFont="1" applyFill="1" applyBorder="1" applyAlignment="1">
      <alignment vertical="center"/>
    </xf>
    <xf numFmtId="0" fontId="18" fillId="5" borderId="51" xfId="0" applyFont="1" applyFill="1" applyBorder="1" applyAlignment="1">
      <alignment horizontal="left" vertical="center"/>
    </xf>
    <xf numFmtId="0" fontId="19" fillId="5" borderId="56" xfId="0" applyFont="1" applyFill="1" applyBorder="1" applyAlignment="1">
      <alignment horizontal="right" vertical="center" wrapText="1"/>
    </xf>
    <xf numFmtId="0" fontId="18" fillId="5" borderId="53" xfId="0" applyFont="1" applyFill="1" applyBorder="1" applyAlignment="1">
      <alignment horizontal="center" vertical="center"/>
    </xf>
    <xf numFmtId="0" fontId="18" fillId="5" borderId="54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9" fillId="5" borderId="56" xfId="0" applyFont="1" applyFill="1" applyBorder="1" applyAlignment="1">
      <alignment horizontal="center" vertical="center"/>
    </xf>
    <xf numFmtId="0" fontId="18" fillId="5" borderId="52" xfId="0" applyFont="1" applyFill="1" applyBorder="1" applyAlignment="1">
      <alignment horizontal="center" vertical="center"/>
    </xf>
    <xf numFmtId="0" fontId="18" fillId="5" borderId="56" xfId="0" applyFont="1" applyFill="1" applyBorder="1" applyAlignment="1">
      <alignment vertical="center"/>
    </xf>
    <xf numFmtId="0" fontId="20" fillId="6" borderId="72" xfId="0" applyFont="1" applyFill="1" applyBorder="1" applyAlignment="1">
      <alignment vertical="center"/>
    </xf>
    <xf numFmtId="0" fontId="20" fillId="6" borderId="73" xfId="0" applyFont="1" applyFill="1" applyBorder="1" applyAlignment="1">
      <alignment vertical="center"/>
    </xf>
    <xf numFmtId="0" fontId="20" fillId="0" borderId="66" xfId="0" applyFont="1" applyFill="1" applyBorder="1" applyAlignment="1">
      <alignment horizontal="left" vertical="center" wrapText="1"/>
    </xf>
    <xf numFmtId="1" fontId="16" fillId="0" borderId="21" xfId="0" applyNumberFormat="1" applyFont="1" applyFill="1" applyBorder="1" applyAlignment="1">
      <alignment horizontal="center" vertical="center"/>
    </xf>
    <xf numFmtId="0" fontId="13" fillId="8" borderId="51" xfId="0" applyFont="1" applyFill="1" applyBorder="1" applyAlignment="1">
      <alignment horizontal="center" vertical="center"/>
    </xf>
    <xf numFmtId="0" fontId="13" fillId="8" borderId="59" xfId="0" applyFont="1" applyFill="1" applyBorder="1" applyAlignment="1">
      <alignment horizontal="center" vertical="center"/>
    </xf>
    <xf numFmtId="0" fontId="13" fillId="8" borderId="58" xfId="0" applyFont="1" applyFill="1" applyBorder="1" applyAlignment="1">
      <alignment horizontal="center" vertical="center"/>
    </xf>
    <xf numFmtId="1" fontId="17" fillId="0" borderId="20" xfId="0" applyNumberFormat="1" applyFont="1" applyFill="1" applyBorder="1" applyAlignment="1">
      <alignment horizontal="center" vertical="center"/>
    </xf>
    <xf numFmtId="0" fontId="17" fillId="0" borderId="71" xfId="0" applyFont="1" applyFill="1" applyBorder="1" applyAlignment="1">
      <alignment horizontal="left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18" xfId="0" applyFont="1" applyFill="1" applyBorder="1" applyAlignment="1">
      <alignment horizontal="right" vertical="center"/>
    </xf>
    <xf numFmtId="0" fontId="18" fillId="0" borderId="29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right" vertical="center"/>
    </xf>
    <xf numFmtId="1" fontId="46" fillId="2" borderId="0" xfId="0" applyNumberFormat="1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0" xfId="0" applyFont="1" applyFill="1" applyAlignment="1">
      <alignment horizontal="right"/>
    </xf>
    <xf numFmtId="0" fontId="46" fillId="2" borderId="0" xfId="0" applyFont="1" applyFill="1" applyAlignment="1">
      <alignment horizontal="left"/>
    </xf>
    <xf numFmtId="0" fontId="46" fillId="2" borderId="0" xfId="0" applyFont="1" applyFill="1" applyBorder="1" applyAlignment="1">
      <alignment horizontal="center"/>
    </xf>
    <xf numFmtId="0" fontId="46" fillId="2" borderId="0" xfId="0" applyFont="1" applyFill="1" applyBorder="1" applyAlignment="1">
      <alignment vertical="center"/>
    </xf>
    <xf numFmtId="0" fontId="46" fillId="2" borderId="0" xfId="0" applyFont="1" applyFill="1" applyBorder="1"/>
    <xf numFmtId="0" fontId="46" fillId="0" borderId="0" xfId="0" applyFont="1" applyFill="1" applyBorder="1" applyAlignment="1">
      <alignment horizontal="right"/>
    </xf>
    <xf numFmtId="1" fontId="46" fillId="2" borderId="0" xfId="0" applyNumberFormat="1" applyFont="1" applyFill="1" applyBorder="1"/>
    <xf numFmtId="0" fontId="46" fillId="2" borderId="0" xfId="0" applyFont="1" applyFill="1" applyBorder="1" applyAlignment="1">
      <alignment horizontal="centerContinuous"/>
    </xf>
    <xf numFmtId="0" fontId="20" fillId="0" borderId="68" xfId="0" applyFont="1" applyFill="1" applyBorder="1" applyAlignment="1">
      <alignment vertical="center"/>
    </xf>
    <xf numFmtId="1" fontId="16" fillId="0" borderId="50" xfId="0" applyNumberFormat="1" applyFont="1" applyFill="1" applyBorder="1" applyAlignment="1">
      <alignment horizontal="center" vertical="center"/>
    </xf>
    <xf numFmtId="1" fontId="42" fillId="2" borderId="0" xfId="0" applyNumberFormat="1" applyFont="1" applyFill="1" applyBorder="1" applyAlignment="1">
      <alignment horizontal="right" vertical="center"/>
    </xf>
    <xf numFmtId="1" fontId="13" fillId="5" borderId="51" xfId="0" applyNumberFormat="1" applyFont="1" applyFill="1" applyBorder="1" applyAlignment="1">
      <alignment horizontal="center" vertical="center"/>
    </xf>
    <xf numFmtId="1" fontId="13" fillId="5" borderId="59" xfId="0" applyNumberFormat="1" applyFont="1" applyFill="1" applyBorder="1" applyAlignment="1">
      <alignment horizontal="center" vertical="center"/>
    </xf>
    <xf numFmtId="1" fontId="13" fillId="5" borderId="54" xfId="0" applyNumberFormat="1" applyFont="1" applyFill="1" applyBorder="1" applyAlignment="1">
      <alignment horizontal="center" vertical="center"/>
    </xf>
    <xf numFmtId="1" fontId="13" fillId="5" borderId="58" xfId="0" applyNumberFormat="1" applyFont="1" applyFill="1" applyBorder="1" applyAlignment="1">
      <alignment horizontal="center" vertical="center"/>
    </xf>
    <xf numFmtId="0" fontId="19" fillId="5" borderId="46" xfId="0" applyFont="1" applyFill="1" applyBorder="1" applyAlignment="1">
      <alignment horizontal="center" vertical="center"/>
    </xf>
    <xf numFmtId="0" fontId="19" fillId="5" borderId="64" xfId="0" applyFont="1" applyFill="1" applyBorder="1" applyAlignment="1">
      <alignment horizontal="center" vertical="center"/>
    </xf>
    <xf numFmtId="0" fontId="19" fillId="5" borderId="61" xfId="0" applyFont="1" applyFill="1" applyBorder="1" applyAlignment="1">
      <alignment horizontal="center" vertical="center"/>
    </xf>
    <xf numFmtId="0" fontId="13" fillId="8" borderId="52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/>
    </xf>
    <xf numFmtId="0" fontId="20" fillId="0" borderId="24" xfId="2" applyFont="1" applyFill="1" applyBorder="1" applyAlignment="1">
      <alignment horizontal="center" vertical="center" wrapText="1"/>
    </xf>
    <xf numFmtId="0" fontId="20" fillId="6" borderId="45" xfId="0" applyFont="1" applyFill="1" applyBorder="1" applyAlignment="1">
      <alignment vertical="center"/>
    </xf>
    <xf numFmtId="1" fontId="16" fillId="6" borderId="39" xfId="0" applyNumberFormat="1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/>
    </xf>
    <xf numFmtId="0" fontId="13" fillId="8" borderId="57" xfId="0" applyFont="1" applyFill="1" applyBorder="1" applyAlignment="1">
      <alignment horizontal="center" vertical="center"/>
    </xf>
    <xf numFmtId="1" fontId="13" fillId="7" borderId="57" xfId="0" applyNumberFormat="1" applyFont="1" applyFill="1" applyBorder="1" applyAlignment="1">
      <alignment horizontal="center" vertical="center"/>
    </xf>
    <xf numFmtId="0" fontId="19" fillId="5" borderId="65" xfId="0" applyFont="1" applyFill="1" applyBorder="1" applyAlignment="1">
      <alignment horizontal="center" vertical="center"/>
    </xf>
    <xf numFmtId="0" fontId="20" fillId="6" borderId="42" xfId="0" applyFont="1" applyFill="1" applyBorder="1" applyAlignment="1">
      <alignment vertical="center"/>
    </xf>
    <xf numFmtId="0" fontId="19" fillId="5" borderId="51" xfId="0" applyFont="1" applyFill="1" applyBorder="1" applyAlignment="1">
      <alignment horizontal="center" vertical="center"/>
    </xf>
    <xf numFmtId="1" fontId="16" fillId="6" borderId="42" xfId="0" applyNumberFormat="1" applyFont="1" applyFill="1" applyBorder="1" applyAlignment="1">
      <alignment horizontal="center" vertical="center"/>
    </xf>
    <xf numFmtId="1" fontId="13" fillId="5" borderId="55" xfId="0" applyNumberFormat="1" applyFont="1" applyFill="1" applyBorder="1" applyAlignment="1">
      <alignment horizontal="center" vertical="center"/>
    </xf>
    <xf numFmtId="0" fontId="20" fillId="6" borderId="74" xfId="0" applyFont="1" applyFill="1" applyBorder="1" applyAlignment="1">
      <alignment vertical="center"/>
    </xf>
    <xf numFmtId="0" fontId="17" fillId="0" borderId="33" xfId="0" applyFont="1" applyFill="1" applyBorder="1" applyAlignment="1">
      <alignment horizontal="center" vertical="center"/>
    </xf>
    <xf numFmtId="0" fontId="19" fillId="5" borderId="57" xfId="0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vertical="center"/>
    </xf>
    <xf numFmtId="1" fontId="13" fillId="5" borderId="57" xfId="0" applyNumberFormat="1" applyFont="1" applyFill="1" applyBorder="1" applyAlignment="1">
      <alignment horizontal="center" vertical="center"/>
    </xf>
    <xf numFmtId="1" fontId="16" fillId="0" borderId="67" xfId="0" applyNumberFormat="1" applyFont="1" applyFill="1" applyBorder="1" applyAlignment="1">
      <alignment horizontal="center" vertical="center"/>
    </xf>
    <xf numFmtId="1" fontId="25" fillId="0" borderId="78" xfId="0" applyNumberFormat="1" applyFont="1" applyFill="1" applyBorder="1" applyAlignment="1">
      <alignment horizontal="center" vertical="justify" textRotation="90"/>
    </xf>
    <xf numFmtId="1" fontId="25" fillId="0" borderId="14" xfId="0" applyNumberFormat="1" applyFont="1" applyFill="1" applyBorder="1" applyAlignment="1">
      <alignment horizontal="center" vertical="justify" textRotation="90"/>
    </xf>
    <xf numFmtId="1" fontId="25" fillId="0" borderId="61" xfId="0" applyNumberFormat="1" applyFont="1" applyFill="1" applyBorder="1" applyAlignment="1">
      <alignment horizontal="center" vertical="justify" textRotation="90"/>
    </xf>
    <xf numFmtId="1" fontId="25" fillId="0" borderId="75" xfId="0" applyNumberFormat="1" applyFont="1" applyFill="1" applyBorder="1" applyAlignment="1">
      <alignment horizontal="center" vertical="justify" textRotation="90"/>
    </xf>
    <xf numFmtId="1" fontId="25" fillId="0" borderId="0" xfId="0" applyNumberFormat="1" applyFont="1" applyFill="1" applyBorder="1" applyAlignment="1">
      <alignment horizontal="center" vertical="justify" textRotation="90"/>
    </xf>
    <xf numFmtId="1" fontId="25" fillId="0" borderId="2" xfId="0" applyNumberFormat="1" applyFont="1" applyFill="1" applyBorder="1" applyAlignment="1">
      <alignment horizontal="center" vertical="justify" textRotation="90"/>
    </xf>
    <xf numFmtId="1" fontId="25" fillId="0" borderId="74" xfId="0" applyNumberFormat="1" applyFont="1" applyFill="1" applyBorder="1" applyAlignment="1">
      <alignment horizontal="center" textRotation="90"/>
    </xf>
    <xf numFmtId="1" fontId="25" fillId="0" borderId="77" xfId="0" applyNumberFormat="1" applyFont="1" applyFill="1" applyBorder="1" applyAlignment="1">
      <alignment horizontal="center"/>
    </xf>
    <xf numFmtId="1" fontId="25" fillId="0" borderId="65" xfId="0" applyNumberFormat="1" applyFont="1" applyFill="1" applyBorder="1" applyAlignment="1">
      <alignment horizontal="center"/>
    </xf>
    <xf numFmtId="1" fontId="25" fillId="0" borderId="52" xfId="0" applyNumberFormat="1" applyFont="1" applyFill="1" applyBorder="1" applyAlignment="1">
      <alignment horizontal="center"/>
    </xf>
    <xf numFmtId="1" fontId="25" fillId="0" borderId="59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1" fontId="25" fillId="0" borderId="51" xfId="0" applyNumberFormat="1" applyFont="1" applyFill="1" applyBorder="1" applyAlignment="1">
      <alignment horizontal="center"/>
    </xf>
    <xf numFmtId="0" fontId="25" fillId="0" borderId="52" xfId="0" applyFont="1" applyFill="1" applyBorder="1" applyAlignment="1">
      <alignment horizontal="center"/>
    </xf>
    <xf numFmtId="0" fontId="25" fillId="0" borderId="59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1" fontId="25" fillId="0" borderId="76" xfId="0" applyNumberFormat="1" applyFont="1" applyFill="1" applyBorder="1" applyAlignment="1">
      <alignment horizontal="center" vertical="justify" textRotation="90" wrapText="1"/>
    </xf>
    <xf numFmtId="0" fontId="25" fillId="0" borderId="29" xfId="0" applyFont="1" applyFill="1" applyBorder="1" applyAlignment="1">
      <alignment horizontal="center" vertical="justify" textRotation="90" wrapText="1"/>
    </xf>
    <xf numFmtId="0" fontId="25" fillId="0" borderId="66" xfId="0" applyFont="1" applyFill="1" applyBorder="1" applyAlignment="1">
      <alignment horizontal="center" vertical="justify" textRotation="90" wrapText="1"/>
    </xf>
    <xf numFmtId="1" fontId="25" fillId="0" borderId="14" xfId="0" applyNumberFormat="1" applyFont="1" applyFill="1" applyBorder="1" applyAlignment="1">
      <alignment horizontal="center" vertical="justify" textRotation="90" wrapText="1"/>
    </xf>
    <xf numFmtId="1" fontId="25" fillId="0" borderId="61" xfId="0" applyNumberFormat="1" applyFont="1" applyFill="1" applyBorder="1" applyAlignment="1">
      <alignment horizontal="center" vertical="justify" textRotation="90" wrapText="1"/>
    </xf>
    <xf numFmtId="1" fontId="25" fillId="0" borderId="70" xfId="0" applyNumberFormat="1" applyFont="1" applyFill="1" applyBorder="1" applyAlignment="1">
      <alignment horizontal="center" vertical="justify" textRotation="90" wrapText="1"/>
    </xf>
    <xf numFmtId="1" fontId="25" fillId="0" borderId="63" xfId="0" applyNumberFormat="1" applyFont="1" applyFill="1" applyBorder="1" applyAlignment="1">
      <alignment horizontal="center" vertical="justify" textRotation="90" wrapText="1"/>
    </xf>
    <xf numFmtId="1" fontId="25" fillId="0" borderId="45" xfId="0" applyNumberFormat="1" applyFont="1" applyFill="1" applyBorder="1" applyAlignment="1">
      <alignment horizontal="center" vertical="justify" textRotation="90" wrapText="1"/>
    </xf>
    <xf numFmtId="1" fontId="25" fillId="0" borderId="30" xfId="0" applyNumberFormat="1" applyFont="1" applyFill="1" applyBorder="1" applyAlignment="1">
      <alignment horizontal="center" vertical="justify" textRotation="90" wrapText="1"/>
    </xf>
    <xf numFmtId="1" fontId="25" fillId="0" borderId="22" xfId="0" applyNumberFormat="1" applyFont="1" applyFill="1" applyBorder="1" applyAlignment="1">
      <alignment horizontal="center" vertical="justify" textRotation="90" wrapText="1"/>
    </xf>
    <xf numFmtId="1" fontId="25" fillId="0" borderId="78" xfId="0" applyNumberFormat="1" applyFont="1" applyFill="1" applyBorder="1" applyAlignment="1">
      <alignment horizontal="center" vertical="justify" textRotation="90" wrapText="1"/>
    </xf>
    <xf numFmtId="0" fontId="2" fillId="0" borderId="7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9" fontId="2" fillId="0" borderId="45" xfId="3" applyFont="1" applyFill="1" applyBorder="1" applyAlignment="1">
      <alignment horizontal="center" vertical="center" wrapText="1"/>
    </xf>
    <xf numFmtId="9" fontId="2" fillId="0" borderId="30" xfId="3" applyFont="1" applyFill="1" applyBorder="1" applyAlignment="1">
      <alignment horizontal="center" vertical="center" wrapText="1"/>
    </xf>
    <xf numFmtId="9" fontId="2" fillId="0" borderId="22" xfId="3" applyFont="1" applyFill="1" applyBorder="1" applyAlignment="1">
      <alignment horizontal="center" vertical="center" wrapText="1"/>
    </xf>
    <xf numFmtId="1" fontId="25" fillId="0" borderId="40" xfId="0" applyNumberFormat="1" applyFont="1" applyFill="1" applyBorder="1" applyAlignment="1">
      <alignment horizontal="center" vertical="justify" textRotation="90" wrapText="1"/>
    </xf>
    <xf numFmtId="0" fontId="25" fillId="0" borderId="5" xfId="0" applyFont="1" applyFill="1" applyBorder="1" applyAlignment="1">
      <alignment horizontal="center" vertical="justify" textRotation="90" wrapText="1"/>
    </xf>
    <xf numFmtId="0" fontId="25" fillId="0" borderId="48" xfId="0" applyFont="1" applyFill="1" applyBorder="1" applyAlignment="1">
      <alignment horizontal="center" vertical="justify" textRotation="90" wrapText="1"/>
    </xf>
    <xf numFmtId="1" fontId="25" fillId="0" borderId="45" xfId="0" applyNumberFormat="1" applyFont="1" applyFill="1" applyBorder="1" applyAlignment="1">
      <alignment horizontal="center" textRotation="90"/>
    </xf>
    <xf numFmtId="1" fontId="25" fillId="0" borderId="30" xfId="0" applyNumberFormat="1" applyFont="1" applyFill="1" applyBorder="1" applyAlignment="1">
      <alignment horizontal="center" textRotation="90"/>
    </xf>
    <xf numFmtId="1" fontId="25" fillId="0" borderId="22" xfId="0" applyNumberFormat="1" applyFont="1" applyFill="1" applyBorder="1" applyAlignment="1">
      <alignment horizontal="center" textRotation="90"/>
    </xf>
    <xf numFmtId="1" fontId="25" fillId="0" borderId="75" xfId="0" applyNumberFormat="1" applyFont="1" applyFill="1" applyBorder="1" applyAlignment="1">
      <alignment horizontal="center" vertical="justify" textRotation="90" wrapText="1"/>
    </xf>
    <xf numFmtId="1" fontId="25" fillId="0" borderId="0" xfId="0" applyNumberFormat="1" applyFont="1" applyFill="1" applyBorder="1" applyAlignment="1">
      <alignment horizontal="center" vertical="justify" textRotation="90" wrapText="1"/>
    </xf>
    <xf numFmtId="1" fontId="25" fillId="0" borderId="2" xfId="0" applyNumberFormat="1" applyFont="1" applyFill="1" applyBorder="1" applyAlignment="1">
      <alignment horizontal="center" vertical="justify" textRotation="90" wrapText="1"/>
    </xf>
    <xf numFmtId="1" fontId="25" fillId="0" borderId="78" xfId="0" applyNumberFormat="1" applyFont="1" applyFill="1" applyBorder="1" applyAlignment="1">
      <alignment horizontal="center" textRotation="90" wrapText="1"/>
    </xf>
    <xf numFmtId="1" fontId="25" fillId="0" borderId="14" xfId="0" applyNumberFormat="1" applyFont="1" applyFill="1" applyBorder="1" applyAlignment="1">
      <alignment horizontal="center" textRotation="90" wrapText="1"/>
    </xf>
    <xf numFmtId="1" fontId="25" fillId="0" borderId="61" xfId="0" applyNumberFormat="1" applyFont="1" applyFill="1" applyBorder="1" applyAlignment="1">
      <alignment horizontal="center" textRotation="90" wrapText="1"/>
    </xf>
    <xf numFmtId="0" fontId="20" fillId="0" borderId="0" xfId="0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50" xfId="0" applyFont="1" applyFill="1" applyBorder="1" applyAlignment="1">
      <alignment horizontal="left" vertical="center" wrapText="1"/>
    </xf>
    <xf numFmtId="0" fontId="20" fillId="0" borderId="66" xfId="0" applyFont="1" applyFill="1" applyBorder="1" applyAlignment="1">
      <alignment horizontal="left" vertical="center" wrapText="1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43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1" fontId="25" fillId="0" borderId="44" xfId="0" applyNumberFormat="1" applyFont="1" applyFill="1" applyBorder="1" applyAlignment="1">
      <alignment horizontal="center" vertical="justify" textRotation="90" wrapText="1"/>
    </xf>
    <xf numFmtId="0" fontId="25" fillId="0" borderId="13" xfId="0" applyFont="1" applyFill="1" applyBorder="1" applyAlignment="1">
      <alignment horizontal="center" vertical="justify" textRotation="90" wrapText="1"/>
    </xf>
    <xf numFmtId="0" fontId="25" fillId="0" borderId="67" xfId="0" applyFont="1" applyFill="1" applyBorder="1" applyAlignment="1">
      <alignment horizontal="center" vertical="justify" textRotation="90" wrapText="1"/>
    </xf>
    <xf numFmtId="1" fontId="25" fillId="0" borderId="73" xfId="0" applyNumberFormat="1" applyFont="1" applyFill="1" applyBorder="1" applyAlignment="1">
      <alignment horizontal="center" vertical="center" wrapText="1"/>
    </xf>
    <xf numFmtId="1" fontId="25" fillId="0" borderId="75" xfId="0" applyNumberFormat="1" applyFont="1" applyFill="1" applyBorder="1" applyAlignment="1">
      <alignment horizontal="center" vertical="center" wrapText="1"/>
    </xf>
    <xf numFmtId="1" fontId="25" fillId="0" borderId="46" xfId="0" applyNumberFormat="1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vertical="center" wrapText="1"/>
    </xf>
    <xf numFmtId="1" fontId="25" fillId="0" borderId="42" xfId="0" applyNumberFormat="1" applyFont="1" applyFill="1" applyBorder="1" applyAlignment="1">
      <alignment horizontal="center" vertical="justify" textRotation="90" wrapText="1"/>
    </xf>
    <xf numFmtId="0" fontId="25" fillId="0" borderId="8" xfId="0" applyFont="1" applyFill="1" applyBorder="1" applyAlignment="1">
      <alignment horizontal="center" vertical="justify" textRotation="90" wrapText="1"/>
    </xf>
    <xf numFmtId="0" fontId="25" fillId="0" borderId="12" xfId="0" applyFont="1" applyFill="1" applyBorder="1" applyAlignment="1">
      <alignment horizontal="center" vertical="justify" textRotation="90" wrapText="1"/>
    </xf>
    <xf numFmtId="1" fontId="25" fillId="0" borderId="41" xfId="0" applyNumberFormat="1" applyFont="1" applyFill="1" applyBorder="1" applyAlignment="1">
      <alignment horizontal="center" vertical="justify" textRotation="90" wrapText="1"/>
    </xf>
    <xf numFmtId="0" fontId="25" fillId="0" borderId="4" xfId="0" applyFont="1" applyFill="1" applyBorder="1" applyAlignment="1">
      <alignment horizontal="center" vertical="justify" textRotation="90" wrapText="1"/>
    </xf>
    <xf numFmtId="0" fontId="25" fillId="0" borderId="49" xfId="0" applyFont="1" applyFill="1" applyBorder="1" applyAlignment="1">
      <alignment horizontal="center" vertical="justify" textRotation="90" wrapText="1"/>
    </xf>
    <xf numFmtId="1" fontId="25" fillId="0" borderId="6" xfId="0" applyNumberFormat="1" applyFont="1" applyFill="1" applyBorder="1" applyAlignment="1">
      <alignment horizontal="center" vertical="justify" textRotation="90" wrapText="1"/>
    </xf>
    <xf numFmtId="0" fontId="27" fillId="0" borderId="0" xfId="0" applyFont="1" applyFill="1" applyAlignment="1">
      <alignment horizontal="left" wrapText="1"/>
    </xf>
    <xf numFmtId="0" fontId="20" fillId="0" borderId="0" xfId="0" applyFont="1" applyFill="1" applyBorder="1" applyAlignment="1">
      <alignment horizontal="right"/>
    </xf>
    <xf numFmtId="0" fontId="20" fillId="0" borderId="8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1" fontId="35" fillId="0" borderId="38" xfId="0" applyNumberFormat="1" applyFont="1" applyFill="1" applyBorder="1" applyAlignment="1">
      <alignment horizontal="center" vertical="center"/>
    </xf>
    <xf numFmtId="1" fontId="35" fillId="0" borderId="43" xfId="0" applyNumberFormat="1" applyFont="1" applyFill="1" applyBorder="1" applyAlignment="1">
      <alignment horizontal="center" vertical="center"/>
    </xf>
    <xf numFmtId="1" fontId="35" fillId="0" borderId="76" xfId="0" applyNumberFormat="1" applyFont="1" applyFill="1" applyBorder="1" applyAlignment="1">
      <alignment horizontal="center" vertical="center"/>
    </xf>
    <xf numFmtId="1" fontId="32" fillId="0" borderId="45" xfId="0" applyNumberFormat="1" applyFont="1" applyFill="1" applyBorder="1" applyAlignment="1">
      <alignment horizontal="center" textRotation="90" wrapText="1"/>
    </xf>
    <xf numFmtId="1" fontId="32" fillId="0" borderId="30" xfId="0" applyNumberFormat="1" applyFont="1" applyFill="1" applyBorder="1" applyAlignment="1">
      <alignment horizontal="center" textRotation="90" wrapText="1"/>
    </xf>
    <xf numFmtId="1" fontId="32" fillId="0" borderId="22" xfId="0" applyNumberFormat="1" applyFont="1" applyFill="1" applyBorder="1" applyAlignment="1">
      <alignment horizontal="center" textRotation="90" wrapText="1"/>
    </xf>
    <xf numFmtId="0" fontId="9" fillId="0" borderId="0" xfId="0" applyFont="1" applyFill="1" applyBorder="1" applyAlignment="1">
      <alignment horizontal="center" vertical="justify" textRotation="90" wrapText="1"/>
    </xf>
    <xf numFmtId="0" fontId="25" fillId="0" borderId="45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72" xfId="0" applyFont="1" applyFill="1" applyBorder="1" applyAlignment="1">
      <alignment horizontal="center" textRotation="90"/>
    </xf>
    <xf numFmtId="0" fontId="25" fillId="0" borderId="71" xfId="0" applyFont="1" applyFill="1" applyBorder="1" applyAlignment="1">
      <alignment horizontal="center" textRotation="90"/>
    </xf>
    <xf numFmtId="0" fontId="25" fillId="0" borderId="64" xfId="0" applyFont="1" applyFill="1" applyBorder="1" applyAlignment="1">
      <alignment horizontal="center" textRotation="90"/>
    </xf>
    <xf numFmtId="1" fontId="36" fillId="0" borderId="38" xfId="0" applyNumberFormat="1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76" xfId="0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/>
    </xf>
    <xf numFmtId="0" fontId="35" fillId="0" borderId="76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1" fontId="34" fillId="0" borderId="68" xfId="0" applyNumberFormat="1" applyFont="1" applyFill="1" applyBorder="1" applyAlignment="1">
      <alignment horizontal="center" vertical="center"/>
    </xf>
    <xf numFmtId="1" fontId="34" fillId="0" borderId="50" xfId="0" applyNumberFormat="1" applyFont="1" applyFill="1" applyBorder="1" applyAlignment="1">
      <alignment horizontal="center" vertical="center"/>
    </xf>
    <xf numFmtId="1" fontId="34" fillId="0" borderId="66" xfId="0" applyNumberFormat="1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wrapText="1"/>
    </xf>
    <xf numFmtId="1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20" fillId="0" borderId="0" xfId="0" applyFont="1"/>
    <xf numFmtId="0" fontId="14" fillId="0" borderId="0" xfId="0" applyFont="1" applyAlignment="1">
      <alignment horizontal="left" vertical="top" wrapText="1"/>
    </xf>
  </cellXfs>
  <cellStyles count="4">
    <cellStyle name="Normal" xfId="0" builtinId="0"/>
    <cellStyle name="Percent" xfId="3" builtinId="5"/>
    <cellStyle name="Обычный 2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148</xdr:row>
      <xdr:rowOff>0</xdr:rowOff>
    </xdr:from>
    <xdr:to>
      <xdr:col>1</xdr:col>
      <xdr:colOff>0</xdr:colOff>
      <xdr:row>148</xdr:row>
      <xdr:rowOff>0</xdr:rowOff>
    </xdr:to>
    <xdr:sp macro="" textlink="">
      <xdr:nvSpPr>
        <xdr:cNvPr id="419611" name="Line 5"/>
        <xdr:cNvSpPr>
          <a:spLocks noChangeShapeType="1"/>
        </xdr:cNvSpPr>
      </xdr:nvSpPr>
      <xdr:spPr bwMode="auto">
        <a:xfrm>
          <a:off x="828675" y="459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0</xdr:colOff>
      <xdr:row>148</xdr:row>
      <xdr:rowOff>0</xdr:rowOff>
    </xdr:to>
    <xdr:sp macro="" textlink="">
      <xdr:nvSpPr>
        <xdr:cNvPr id="419612" name="Line 10"/>
        <xdr:cNvSpPr>
          <a:spLocks noChangeShapeType="1"/>
        </xdr:cNvSpPr>
      </xdr:nvSpPr>
      <xdr:spPr bwMode="auto">
        <a:xfrm>
          <a:off x="828675" y="459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0</xdr:colOff>
      <xdr:row>148</xdr:row>
      <xdr:rowOff>0</xdr:rowOff>
    </xdr:to>
    <xdr:sp macro="" textlink="">
      <xdr:nvSpPr>
        <xdr:cNvPr id="419613" name="Line 19"/>
        <xdr:cNvSpPr>
          <a:spLocks noChangeShapeType="1"/>
        </xdr:cNvSpPr>
      </xdr:nvSpPr>
      <xdr:spPr bwMode="auto">
        <a:xfrm>
          <a:off x="828675" y="459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162</xdr:row>
      <xdr:rowOff>0</xdr:rowOff>
    </xdr:from>
    <xdr:to>
      <xdr:col>1</xdr:col>
      <xdr:colOff>0</xdr:colOff>
      <xdr:row>162</xdr:row>
      <xdr:rowOff>0</xdr:rowOff>
    </xdr:to>
    <xdr:sp macro="" textlink="">
      <xdr:nvSpPr>
        <xdr:cNvPr id="419614" name="Line 21"/>
        <xdr:cNvSpPr>
          <a:spLocks noChangeShapeType="1"/>
        </xdr:cNvSpPr>
      </xdr:nvSpPr>
      <xdr:spPr bwMode="auto">
        <a:xfrm>
          <a:off x="828675" y="4903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0</xdr:colOff>
      <xdr:row>148</xdr:row>
      <xdr:rowOff>0</xdr:rowOff>
    </xdr:to>
    <xdr:sp macro="" textlink="">
      <xdr:nvSpPr>
        <xdr:cNvPr id="419615" name="Line 22"/>
        <xdr:cNvSpPr>
          <a:spLocks noChangeShapeType="1"/>
        </xdr:cNvSpPr>
      </xdr:nvSpPr>
      <xdr:spPr bwMode="auto">
        <a:xfrm>
          <a:off x="828675" y="459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162</xdr:row>
      <xdr:rowOff>0</xdr:rowOff>
    </xdr:from>
    <xdr:to>
      <xdr:col>1</xdr:col>
      <xdr:colOff>0</xdr:colOff>
      <xdr:row>162</xdr:row>
      <xdr:rowOff>0</xdr:rowOff>
    </xdr:to>
    <xdr:sp macro="" textlink="">
      <xdr:nvSpPr>
        <xdr:cNvPr id="419616" name="Line 24"/>
        <xdr:cNvSpPr>
          <a:spLocks noChangeShapeType="1"/>
        </xdr:cNvSpPr>
      </xdr:nvSpPr>
      <xdr:spPr bwMode="auto">
        <a:xfrm>
          <a:off x="828675" y="4903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0</xdr:colOff>
      <xdr:row>148</xdr:row>
      <xdr:rowOff>0</xdr:rowOff>
    </xdr:to>
    <xdr:sp macro="" textlink="">
      <xdr:nvSpPr>
        <xdr:cNvPr id="419617" name="Line 26"/>
        <xdr:cNvSpPr>
          <a:spLocks noChangeShapeType="1"/>
        </xdr:cNvSpPr>
      </xdr:nvSpPr>
      <xdr:spPr bwMode="auto">
        <a:xfrm>
          <a:off x="828675" y="459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0</xdr:colOff>
      <xdr:row>148</xdr:row>
      <xdr:rowOff>0</xdr:rowOff>
    </xdr:to>
    <xdr:sp macro="" textlink="">
      <xdr:nvSpPr>
        <xdr:cNvPr id="419618" name="Line 27"/>
        <xdr:cNvSpPr>
          <a:spLocks noChangeShapeType="1"/>
        </xdr:cNvSpPr>
      </xdr:nvSpPr>
      <xdr:spPr bwMode="auto">
        <a:xfrm>
          <a:off x="828675" y="459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sp macro="" textlink="">
      <xdr:nvSpPr>
        <xdr:cNvPr id="419619" name="Line 5"/>
        <xdr:cNvSpPr>
          <a:spLocks noChangeShapeType="1"/>
        </xdr:cNvSpPr>
      </xdr:nvSpPr>
      <xdr:spPr bwMode="auto">
        <a:xfrm>
          <a:off x="828675" y="450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sp macro="" textlink="">
      <xdr:nvSpPr>
        <xdr:cNvPr id="419620" name="Line 10"/>
        <xdr:cNvSpPr>
          <a:spLocks noChangeShapeType="1"/>
        </xdr:cNvSpPr>
      </xdr:nvSpPr>
      <xdr:spPr bwMode="auto">
        <a:xfrm>
          <a:off x="828675" y="450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0</xdr:colOff>
      <xdr:row>148</xdr:row>
      <xdr:rowOff>0</xdr:rowOff>
    </xdr:to>
    <xdr:sp macro="" textlink="">
      <xdr:nvSpPr>
        <xdr:cNvPr id="419621" name="Line 20"/>
        <xdr:cNvSpPr>
          <a:spLocks noChangeShapeType="1"/>
        </xdr:cNvSpPr>
      </xdr:nvSpPr>
      <xdr:spPr bwMode="auto">
        <a:xfrm>
          <a:off x="828675" y="459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148</xdr:row>
      <xdr:rowOff>0</xdr:rowOff>
    </xdr:from>
    <xdr:to>
      <xdr:col>1</xdr:col>
      <xdr:colOff>0</xdr:colOff>
      <xdr:row>148</xdr:row>
      <xdr:rowOff>0</xdr:rowOff>
    </xdr:to>
    <xdr:sp macro="" textlink="">
      <xdr:nvSpPr>
        <xdr:cNvPr id="419622" name="Line 23"/>
        <xdr:cNvSpPr>
          <a:spLocks noChangeShapeType="1"/>
        </xdr:cNvSpPr>
      </xdr:nvSpPr>
      <xdr:spPr bwMode="auto">
        <a:xfrm>
          <a:off x="828675" y="4598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sp macro="" textlink="">
      <xdr:nvSpPr>
        <xdr:cNvPr id="419623" name="Line 26"/>
        <xdr:cNvSpPr>
          <a:spLocks noChangeShapeType="1"/>
        </xdr:cNvSpPr>
      </xdr:nvSpPr>
      <xdr:spPr bwMode="auto">
        <a:xfrm>
          <a:off x="828675" y="450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sp macro="" textlink="">
      <xdr:nvSpPr>
        <xdr:cNvPr id="419624" name="Line 27"/>
        <xdr:cNvSpPr>
          <a:spLocks noChangeShapeType="1"/>
        </xdr:cNvSpPr>
      </xdr:nvSpPr>
      <xdr:spPr bwMode="auto">
        <a:xfrm>
          <a:off x="828675" y="450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I3898"/>
  <sheetViews>
    <sheetView showGridLines="0" tabSelected="1" zoomScale="50" zoomScaleNormal="70" zoomScaleSheetLayoutView="50" workbookViewId="0"/>
  </sheetViews>
  <sheetFormatPr defaultRowHeight="15.75"/>
  <cols>
    <col min="1" max="1" width="14.5" style="5" customWidth="1"/>
    <col min="2" max="2" width="74.1640625" style="2" customWidth="1"/>
    <col min="3" max="3" width="8.1640625" style="3" customWidth="1"/>
    <col min="4" max="5" width="6.33203125" style="3" customWidth="1"/>
    <col min="6" max="6" width="6.33203125" style="2" customWidth="1"/>
    <col min="7" max="7" width="7.1640625" style="2" customWidth="1"/>
    <col min="8" max="8" width="7.33203125" style="2" customWidth="1"/>
    <col min="9" max="9" width="7.33203125" style="12" customWidth="1"/>
    <col min="10" max="10" width="9.5" style="3" customWidth="1"/>
    <col min="11" max="12" width="7.6640625" style="3" customWidth="1"/>
    <col min="13" max="13" width="5.33203125" style="3" customWidth="1"/>
    <col min="14" max="14" width="7.5" style="3" customWidth="1"/>
    <col min="15" max="15" width="6.5" style="3" customWidth="1"/>
    <col min="16" max="16" width="8.83203125" style="3" customWidth="1"/>
    <col min="17" max="17" width="10.1640625" style="3" customWidth="1"/>
    <col min="18" max="18" width="8.83203125" style="3" customWidth="1"/>
    <col min="19" max="19" width="9.6640625" style="3" customWidth="1"/>
    <col min="20" max="20" width="11.83203125" style="3" customWidth="1"/>
    <col min="21" max="22" width="7.33203125" style="2" customWidth="1"/>
    <col min="23" max="28" width="7.33203125" style="3" customWidth="1"/>
    <col min="29" max="29" width="7.33203125" style="46" customWidth="1"/>
    <col min="30" max="49" width="7.33203125" style="3" customWidth="1"/>
    <col min="50" max="50" width="7.33203125" style="2" customWidth="1"/>
    <col min="51" max="51" width="12.33203125" style="2" customWidth="1"/>
    <col min="52" max="52" width="31.1640625" style="2" customWidth="1"/>
    <col min="53" max="16384" width="9.33203125" style="2"/>
  </cols>
  <sheetData>
    <row r="1" spans="1:52" s="42" customFormat="1" ht="24" customHeight="1">
      <c r="A1" s="433"/>
      <c r="B1" s="434"/>
      <c r="C1" s="798" t="s">
        <v>156</v>
      </c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  <c r="Q1" s="798"/>
      <c r="R1" s="798"/>
      <c r="S1" s="798"/>
      <c r="T1" s="798"/>
      <c r="U1" s="798"/>
      <c r="V1" s="798"/>
      <c r="W1" s="798"/>
      <c r="X1" s="798"/>
      <c r="Y1" s="798"/>
      <c r="Z1" s="798"/>
      <c r="AA1" s="798"/>
      <c r="AH1" s="82"/>
      <c r="AI1" s="82"/>
      <c r="AJ1" s="82"/>
      <c r="AK1" s="82"/>
      <c r="AL1" s="435"/>
      <c r="AN1" s="82"/>
      <c r="AO1" s="82"/>
      <c r="AR1" s="433"/>
      <c r="AT1" s="453" t="s">
        <v>154</v>
      </c>
      <c r="AZ1" s="4"/>
    </row>
    <row r="2" spans="1:52" s="42" customFormat="1" ht="24" customHeight="1">
      <c r="A2" s="433"/>
      <c r="B2" s="434"/>
      <c r="C2" s="798" t="s">
        <v>159</v>
      </c>
      <c r="D2" s="798"/>
      <c r="E2" s="798"/>
      <c r="F2" s="798"/>
      <c r="G2" s="798"/>
      <c r="H2" s="798"/>
      <c r="I2" s="798"/>
      <c r="J2" s="798"/>
      <c r="K2" s="798"/>
      <c r="L2" s="798"/>
      <c r="M2" s="798"/>
      <c r="N2" s="798"/>
      <c r="O2" s="798"/>
      <c r="P2" s="798"/>
      <c r="Q2" s="798"/>
      <c r="R2" s="798"/>
      <c r="S2" s="798"/>
      <c r="T2" s="798"/>
      <c r="U2" s="798"/>
      <c r="V2" s="798"/>
      <c r="W2" s="798"/>
      <c r="X2" s="798"/>
      <c r="Y2" s="798"/>
      <c r="Z2" s="798"/>
      <c r="AA2" s="798"/>
      <c r="AH2" s="82"/>
      <c r="AI2" s="82"/>
      <c r="AJ2" s="82"/>
      <c r="AK2" s="82"/>
      <c r="AL2" s="435"/>
      <c r="AN2" s="82"/>
      <c r="AO2" s="82"/>
      <c r="AQ2" s="433"/>
      <c r="AR2" s="433"/>
      <c r="AZ2" s="4"/>
    </row>
    <row r="3" spans="1:52" s="42" customFormat="1" ht="24" customHeight="1">
      <c r="A3" s="433"/>
      <c r="B3" s="434"/>
      <c r="C3" s="798" t="s">
        <v>129</v>
      </c>
      <c r="D3" s="798"/>
      <c r="E3" s="798"/>
      <c r="F3" s="798"/>
      <c r="G3" s="798"/>
      <c r="H3" s="798"/>
      <c r="I3" s="798"/>
      <c r="J3" s="798"/>
      <c r="K3" s="798"/>
      <c r="L3" s="798"/>
      <c r="M3" s="798"/>
      <c r="N3" s="798"/>
      <c r="O3" s="798"/>
      <c r="P3" s="798"/>
      <c r="Q3" s="798"/>
      <c r="R3" s="798"/>
      <c r="S3" s="798"/>
      <c r="T3" s="798"/>
      <c r="U3" s="798"/>
      <c r="V3" s="798"/>
      <c r="W3" s="798"/>
      <c r="X3" s="798"/>
      <c r="Y3" s="798"/>
      <c r="Z3" s="798"/>
      <c r="AA3" s="798"/>
      <c r="AG3" s="82"/>
      <c r="AH3" s="82"/>
      <c r="AI3" s="82"/>
      <c r="AJ3" s="82"/>
      <c r="AK3" s="82"/>
      <c r="AL3" s="435"/>
      <c r="AM3" s="435"/>
      <c r="AN3" s="82"/>
      <c r="AO3" s="82"/>
      <c r="AP3" s="43"/>
      <c r="AR3" s="433"/>
      <c r="AT3" s="454" t="s">
        <v>345</v>
      </c>
      <c r="AZ3" s="4"/>
    </row>
    <row r="4" spans="1:52" s="42" customFormat="1" ht="24" customHeight="1">
      <c r="A4" s="433"/>
      <c r="B4" s="434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  <c r="T4" s="452"/>
      <c r="U4" s="452"/>
      <c r="V4" s="452"/>
      <c r="W4" s="452"/>
      <c r="X4" s="452"/>
      <c r="Y4" s="452"/>
      <c r="Z4" s="452"/>
      <c r="AA4" s="452"/>
      <c r="AG4" s="82"/>
      <c r="AH4" s="82"/>
      <c r="AI4" s="82"/>
      <c r="AJ4" s="82"/>
      <c r="AK4" s="82"/>
      <c r="AL4" s="435"/>
      <c r="AM4" s="435"/>
      <c r="AN4" s="82"/>
      <c r="AO4" s="82"/>
      <c r="AP4" s="43"/>
      <c r="AQ4" s="433"/>
      <c r="AR4" s="433"/>
      <c r="AZ4" s="4"/>
    </row>
    <row r="5" spans="1:52" s="42" customFormat="1" ht="24" customHeight="1">
      <c r="A5" s="433"/>
      <c r="B5" s="434"/>
      <c r="C5" s="798" t="s">
        <v>157</v>
      </c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8"/>
      <c r="AA5" s="798"/>
      <c r="AH5" s="82"/>
      <c r="AI5" s="82"/>
      <c r="AJ5" s="82"/>
      <c r="AK5" s="82"/>
      <c r="AL5" s="435"/>
      <c r="AM5" s="435"/>
      <c r="AO5" s="82"/>
      <c r="AP5" s="43"/>
      <c r="AZ5" s="4"/>
    </row>
    <row r="6" spans="1:52" s="42" customFormat="1" ht="24" customHeight="1">
      <c r="A6" s="433"/>
      <c r="B6" s="434"/>
      <c r="C6" s="792" t="s">
        <v>158</v>
      </c>
      <c r="D6" s="792"/>
      <c r="E6" s="792"/>
      <c r="F6" s="792"/>
      <c r="G6" s="792"/>
      <c r="H6" s="792"/>
      <c r="I6" s="792"/>
      <c r="J6" s="792"/>
      <c r="K6" s="792"/>
      <c r="L6" s="792"/>
      <c r="M6" s="792"/>
      <c r="N6" s="792"/>
      <c r="O6" s="792"/>
      <c r="P6" s="792"/>
      <c r="Q6" s="792"/>
      <c r="R6" s="792"/>
      <c r="S6" s="792"/>
      <c r="T6" s="792"/>
      <c r="U6" s="792"/>
      <c r="V6" s="792"/>
      <c r="W6" s="792"/>
      <c r="X6" s="792"/>
      <c r="Y6" s="792"/>
      <c r="Z6" s="792"/>
      <c r="AA6" s="792"/>
      <c r="AG6" s="82"/>
      <c r="AH6" s="82"/>
      <c r="AI6" s="82"/>
      <c r="AJ6" s="82"/>
      <c r="AK6" s="82"/>
      <c r="AL6" s="435"/>
      <c r="AM6" s="435"/>
      <c r="AN6" s="82"/>
      <c r="AO6" s="82"/>
      <c r="AP6" s="43"/>
      <c r="AT6" s="453" t="s">
        <v>155</v>
      </c>
      <c r="AZ6" s="4"/>
    </row>
    <row r="7" spans="1:52" s="42" customFormat="1" ht="24" customHeight="1">
      <c r="A7" s="433"/>
      <c r="B7" s="434"/>
      <c r="C7" s="436"/>
      <c r="D7" s="436"/>
      <c r="E7" s="436"/>
      <c r="F7" s="437"/>
      <c r="G7" s="437"/>
      <c r="H7" s="437"/>
      <c r="I7" s="437"/>
      <c r="J7" s="436"/>
      <c r="K7" s="436"/>
      <c r="L7" s="436"/>
      <c r="M7" s="436"/>
      <c r="N7" s="436"/>
      <c r="O7" s="436"/>
      <c r="P7" s="436"/>
      <c r="Q7" s="43"/>
      <c r="R7" s="436"/>
      <c r="S7" s="43"/>
      <c r="T7" s="43"/>
      <c r="AH7" s="82"/>
      <c r="AI7" s="82"/>
      <c r="AJ7" s="82"/>
      <c r="AK7" s="82"/>
      <c r="AL7" s="435"/>
      <c r="AN7" s="82"/>
      <c r="AQ7" s="433"/>
      <c r="AR7" s="433"/>
      <c r="AZ7" s="4"/>
    </row>
    <row r="8" spans="1:52" s="42" customFormat="1" ht="24" customHeight="1">
      <c r="A8" s="433"/>
      <c r="B8" s="434"/>
      <c r="C8" s="798" t="s">
        <v>247</v>
      </c>
      <c r="D8" s="798"/>
      <c r="E8" s="798"/>
      <c r="F8" s="798"/>
      <c r="G8" s="798"/>
      <c r="H8" s="798"/>
      <c r="I8" s="798"/>
      <c r="J8" s="798"/>
      <c r="K8" s="798"/>
      <c r="L8" s="798"/>
      <c r="M8" s="798"/>
      <c r="N8" s="798"/>
      <c r="O8" s="798"/>
      <c r="P8" s="798"/>
      <c r="Q8" s="798"/>
      <c r="R8" s="798"/>
      <c r="S8" s="798"/>
      <c r="T8" s="798"/>
      <c r="U8" s="798"/>
      <c r="V8" s="798"/>
      <c r="W8" s="798"/>
      <c r="X8" s="798"/>
      <c r="Y8" s="798"/>
      <c r="Z8" s="798"/>
      <c r="AA8" s="798"/>
      <c r="AB8" s="43"/>
      <c r="AC8" s="43"/>
      <c r="AD8" s="43"/>
      <c r="AE8" s="433"/>
      <c r="AF8" s="433"/>
      <c r="AG8" s="438"/>
      <c r="AH8" s="438"/>
      <c r="AI8" s="438"/>
      <c r="AJ8" s="438"/>
      <c r="AK8" s="438"/>
      <c r="AL8" s="438"/>
      <c r="AM8" s="438"/>
      <c r="AN8" s="438"/>
      <c r="AO8" s="438"/>
      <c r="AZ8" s="4"/>
    </row>
    <row r="9" spans="1:52" s="42" customFormat="1" ht="24" customHeight="1">
      <c r="A9" s="433"/>
      <c r="B9" s="434"/>
      <c r="C9" s="793" t="s">
        <v>220</v>
      </c>
      <c r="D9" s="793"/>
      <c r="E9" s="793"/>
      <c r="F9" s="793"/>
      <c r="G9" s="793"/>
      <c r="H9" s="793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  <c r="AB9" s="43"/>
      <c r="AD9" s="43"/>
      <c r="AE9" s="433"/>
      <c r="AF9" s="433"/>
      <c r="AG9" s="438"/>
      <c r="AH9" s="438"/>
      <c r="AI9" s="438"/>
      <c r="AJ9" s="438"/>
      <c r="AK9" s="438"/>
      <c r="AL9" s="438"/>
      <c r="AM9" s="438"/>
      <c r="AN9" s="438"/>
      <c r="AO9" s="438"/>
      <c r="AT9" s="454" t="s">
        <v>311</v>
      </c>
      <c r="AZ9" s="4"/>
    </row>
    <row r="10" spans="1:52" s="42" customFormat="1" ht="24" customHeight="1">
      <c r="A10" s="433"/>
      <c r="B10" s="434"/>
      <c r="C10" s="799" t="s">
        <v>240</v>
      </c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799"/>
      <c r="O10" s="799"/>
      <c r="P10" s="799"/>
      <c r="Q10" s="799"/>
      <c r="R10" s="799"/>
      <c r="S10" s="799"/>
      <c r="T10" s="799"/>
      <c r="U10" s="799"/>
      <c r="V10" s="799"/>
      <c r="W10" s="799"/>
      <c r="X10" s="799"/>
      <c r="Y10" s="799"/>
      <c r="Z10" s="799"/>
      <c r="AA10" s="799"/>
      <c r="AB10" s="43"/>
      <c r="AC10" s="43"/>
      <c r="AD10" s="43"/>
      <c r="AG10" s="438"/>
      <c r="AH10" s="82"/>
      <c r="AI10" s="438"/>
      <c r="AJ10" s="438"/>
      <c r="AK10" s="438"/>
      <c r="AL10" s="438"/>
      <c r="AN10" s="438"/>
      <c r="AO10" s="438"/>
      <c r="AP10" s="439"/>
      <c r="AZ10" s="4"/>
    </row>
    <row r="11" spans="1:52" s="4" customFormat="1" ht="24" customHeight="1">
      <c r="A11" s="440"/>
      <c r="B11" s="441"/>
      <c r="C11" s="797" t="s">
        <v>48</v>
      </c>
      <c r="D11" s="797"/>
      <c r="E11" s="797"/>
      <c r="F11" s="797"/>
      <c r="G11" s="797"/>
      <c r="H11" s="797"/>
      <c r="I11" s="797"/>
      <c r="J11" s="797"/>
      <c r="K11" s="797"/>
      <c r="L11" s="797"/>
      <c r="M11" s="797"/>
      <c r="N11" s="797"/>
      <c r="O11" s="797"/>
      <c r="P11" s="797"/>
      <c r="Q11" s="797"/>
      <c r="R11" s="797"/>
      <c r="S11" s="797"/>
      <c r="T11" s="797"/>
      <c r="U11" s="797"/>
      <c r="V11" s="797"/>
      <c r="W11" s="797"/>
      <c r="X11" s="797"/>
      <c r="Y11" s="797"/>
      <c r="Z11" s="797"/>
      <c r="AA11" s="797"/>
      <c r="AB11" s="41"/>
      <c r="AC11" s="44"/>
      <c r="AD11" s="44"/>
      <c r="AE11" s="46"/>
      <c r="AF11" s="44"/>
      <c r="AG11" s="44"/>
      <c r="AH11" s="442"/>
      <c r="AI11" s="44"/>
      <c r="AJ11" s="44"/>
      <c r="AK11" s="44"/>
      <c r="AL11" s="44"/>
      <c r="AM11" s="46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3"/>
      <c r="AZ11" s="444"/>
    </row>
    <row r="12" spans="1:52" s="4" customFormat="1" ht="24" customHeight="1">
      <c r="A12" s="440"/>
      <c r="B12" s="441"/>
      <c r="C12" s="797" t="s">
        <v>344</v>
      </c>
      <c r="D12" s="797"/>
      <c r="E12" s="797"/>
      <c r="F12" s="797"/>
      <c r="G12" s="797"/>
      <c r="H12" s="797"/>
      <c r="I12" s="797"/>
      <c r="J12" s="797"/>
      <c r="K12" s="797"/>
      <c r="L12" s="797"/>
      <c r="M12" s="797"/>
      <c r="N12" s="797"/>
      <c r="O12" s="797"/>
      <c r="P12" s="797"/>
      <c r="Q12" s="797"/>
      <c r="R12" s="797"/>
      <c r="S12" s="797"/>
      <c r="T12" s="797"/>
      <c r="U12" s="797"/>
      <c r="V12" s="797"/>
      <c r="W12" s="797"/>
      <c r="X12" s="797"/>
      <c r="Y12" s="797"/>
      <c r="Z12" s="797"/>
      <c r="AA12" s="797"/>
      <c r="AB12" s="41"/>
      <c r="AC12" s="44"/>
      <c r="AD12" s="44"/>
      <c r="AE12" s="46"/>
      <c r="AF12" s="44"/>
      <c r="AG12" s="44"/>
      <c r="AH12" s="442"/>
      <c r="AI12" s="44"/>
      <c r="AJ12" s="44"/>
      <c r="AK12" s="44"/>
      <c r="AL12" s="44"/>
      <c r="AM12" s="46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3"/>
      <c r="AZ12" s="444"/>
    </row>
    <row r="13" spans="1:52" ht="18">
      <c r="A13" s="8"/>
      <c r="B13" s="15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8"/>
      <c r="V13" s="19"/>
      <c r="W13" s="19"/>
      <c r="X13" s="19"/>
      <c r="Y13" s="19"/>
      <c r="Z13" s="19"/>
      <c r="AA13" s="20"/>
      <c r="AB13" s="11"/>
      <c r="AC13" s="45"/>
      <c r="AD13" s="11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9"/>
      <c r="AZ13" s="57"/>
    </row>
    <row r="14" spans="1:52" ht="18">
      <c r="A14" s="8"/>
      <c r="B14" s="15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8"/>
      <c r="V14" s="19"/>
      <c r="W14" s="19"/>
      <c r="X14" s="19"/>
      <c r="Y14" s="19"/>
      <c r="Z14" s="19"/>
      <c r="AA14" s="20"/>
      <c r="AB14" s="6"/>
      <c r="AC14" s="44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9"/>
      <c r="AZ14" s="57"/>
    </row>
    <row r="15" spans="1:52" ht="18">
      <c r="A15" s="8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  <c r="AB15" s="6"/>
      <c r="AC15" s="44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9"/>
      <c r="AZ15" s="57"/>
    </row>
    <row r="16" spans="1:52" ht="18">
      <c r="A16" s="8"/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4"/>
      <c r="AB16" s="6"/>
      <c r="AC16" s="44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9"/>
      <c r="AZ16" s="57"/>
    </row>
    <row r="17" spans="1:52" ht="18">
      <c r="A17" s="8"/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4"/>
      <c r="AB17" s="6"/>
      <c r="AC17" s="44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9"/>
      <c r="AZ17" s="57"/>
    </row>
    <row r="18" spans="1:52" ht="18">
      <c r="A18" s="8"/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4"/>
      <c r="AB18" s="6"/>
      <c r="AC18" s="44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9"/>
      <c r="AZ18" s="57"/>
    </row>
    <row r="19" spans="1:52" ht="18">
      <c r="A19" s="8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4"/>
      <c r="AB19" s="6"/>
      <c r="AC19" s="44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9"/>
      <c r="AZ19" s="57"/>
    </row>
    <row r="20" spans="1:52" ht="18">
      <c r="A20" s="8"/>
      <c r="B20" s="22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4"/>
      <c r="AB20" s="6"/>
      <c r="AC20" s="44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9"/>
      <c r="AZ20" s="57"/>
    </row>
    <row r="21" spans="1:52" ht="18">
      <c r="A21" s="8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4"/>
      <c r="AB21" s="6"/>
      <c r="AC21" s="44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9"/>
      <c r="AZ21" s="57"/>
    </row>
    <row r="22" spans="1:52" ht="18">
      <c r="A22" s="8"/>
      <c r="B22" s="22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  <c r="AB22" s="6"/>
      <c r="AC22" s="44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9"/>
      <c r="AZ22" s="57"/>
    </row>
    <row r="23" spans="1:52" ht="18">
      <c r="A23" s="8"/>
      <c r="B23" s="22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4"/>
      <c r="AB23" s="6"/>
      <c r="AC23" s="44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9"/>
      <c r="AZ23" s="57"/>
    </row>
    <row r="24" spans="1:52" ht="18">
      <c r="A24" s="8"/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4"/>
      <c r="AB24" s="6"/>
      <c r="AC24" s="44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9"/>
      <c r="AZ24" s="57"/>
    </row>
    <row r="25" spans="1:52" ht="18">
      <c r="A25" s="8"/>
      <c r="B25" s="22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4"/>
      <c r="AB25" s="6"/>
      <c r="AC25" s="44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9"/>
      <c r="AZ25" s="57"/>
    </row>
    <row r="26" spans="1:52" ht="18">
      <c r="A26" s="8"/>
      <c r="B26" s="22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4"/>
      <c r="AB26" s="6"/>
      <c r="AC26" s="44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9"/>
      <c r="AZ26" s="57"/>
    </row>
    <row r="27" spans="1:52" ht="18">
      <c r="A27" s="8"/>
      <c r="B27" s="22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4"/>
      <c r="AB27" s="6"/>
      <c r="AC27" s="44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9"/>
      <c r="AZ27" s="57"/>
    </row>
    <row r="28" spans="1:52" ht="18">
      <c r="A28" s="8"/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4"/>
      <c r="AB28" s="6"/>
      <c r="AC28" s="44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9"/>
      <c r="AZ28" s="57"/>
    </row>
    <row r="29" spans="1:52" ht="18">
      <c r="A29" s="8"/>
      <c r="B29" s="22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4"/>
      <c r="AB29" s="6"/>
      <c r="AC29" s="44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9"/>
      <c r="AZ29" s="57"/>
    </row>
    <row r="30" spans="1:52" ht="18">
      <c r="A30" s="8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4"/>
      <c r="AB30" s="6"/>
      <c r="AC30" s="44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9"/>
      <c r="AZ30" s="57"/>
    </row>
    <row r="31" spans="1:52" ht="18.75" thickBot="1">
      <c r="A31" s="8"/>
      <c r="B31" s="22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  <c r="O31" s="25"/>
      <c r="P31" s="26"/>
      <c r="Q31" s="26"/>
      <c r="R31" s="26"/>
      <c r="S31" s="25"/>
      <c r="T31" s="25"/>
      <c r="U31" s="25"/>
      <c r="V31" s="25"/>
      <c r="W31" s="25"/>
      <c r="X31" s="25"/>
      <c r="Y31" s="25"/>
      <c r="Z31" s="25"/>
      <c r="AA31" s="27"/>
      <c r="AB31" s="6"/>
      <c r="AC31" s="44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9"/>
      <c r="AZ31" s="57"/>
    </row>
    <row r="32" spans="1:52" ht="18">
      <c r="A32" s="8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44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9"/>
      <c r="AZ32" s="57"/>
    </row>
    <row r="33" spans="1:100" ht="18">
      <c r="A33" s="8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44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9"/>
      <c r="AZ33" s="57"/>
    </row>
    <row r="34" spans="1:100">
      <c r="A34" s="8"/>
      <c r="B34" s="9"/>
      <c r="C34" s="13"/>
      <c r="D34" s="10" t="s">
        <v>3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44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9"/>
      <c r="AZ34" s="57"/>
      <c r="BF34" s="55"/>
      <c r="BG34" s="55"/>
      <c r="BH34" s="55"/>
      <c r="BI34" s="863"/>
      <c r="BJ34" s="55"/>
      <c r="BK34" s="55"/>
      <c r="BL34" s="55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5"/>
      <c r="CA34" s="55"/>
      <c r="CB34" s="55"/>
      <c r="CC34" s="55"/>
      <c r="CD34" s="55"/>
      <c r="CE34" s="55"/>
      <c r="CF34" s="55"/>
      <c r="CG34" s="55"/>
      <c r="CH34" s="55"/>
      <c r="CI34" s="55"/>
      <c r="CJ34" s="55"/>
      <c r="CK34" s="55"/>
      <c r="CL34" s="55"/>
      <c r="CM34" s="55"/>
      <c r="CN34" s="55"/>
      <c r="CO34" s="55"/>
      <c r="CP34" s="55"/>
      <c r="CQ34" s="55"/>
      <c r="CR34" s="55"/>
      <c r="CS34" s="55"/>
      <c r="CT34" s="55"/>
      <c r="CU34" s="55"/>
      <c r="CV34" s="55"/>
    </row>
    <row r="35" spans="1:100" ht="7.5" customHeight="1" thickBot="1">
      <c r="A35" s="8"/>
      <c r="B35" s="9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44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9"/>
      <c r="AZ35" s="57"/>
      <c r="BF35" s="55"/>
      <c r="BG35" s="55"/>
      <c r="BH35" s="55"/>
      <c r="BI35" s="863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</row>
    <row r="36" spans="1:100" s="55" customFormat="1" ht="16.5" customHeight="1" thickBot="1">
      <c r="A36" s="811" t="s">
        <v>211</v>
      </c>
      <c r="B36" s="814" t="s">
        <v>221</v>
      </c>
      <c r="C36" s="841" t="s">
        <v>2</v>
      </c>
      <c r="D36" s="842"/>
      <c r="E36" s="842"/>
      <c r="F36" s="842"/>
      <c r="G36" s="842"/>
      <c r="H36" s="842"/>
      <c r="I36" s="820" t="s">
        <v>257</v>
      </c>
      <c r="J36" s="820" t="s">
        <v>213</v>
      </c>
      <c r="K36" s="794" t="s">
        <v>28</v>
      </c>
      <c r="L36" s="790"/>
      <c r="M36" s="790"/>
      <c r="N36" s="790"/>
      <c r="O36" s="790"/>
      <c r="P36" s="790"/>
      <c r="Q36" s="790"/>
      <c r="R36" s="790"/>
      <c r="S36" s="790"/>
      <c r="T36" s="791"/>
      <c r="U36" s="794" t="s">
        <v>4</v>
      </c>
      <c r="V36" s="795"/>
      <c r="W36" s="795"/>
      <c r="X36" s="795"/>
      <c r="Y36" s="795"/>
      <c r="Z36" s="796"/>
      <c r="AA36" s="794" t="s">
        <v>5</v>
      </c>
      <c r="AB36" s="795"/>
      <c r="AC36" s="795"/>
      <c r="AD36" s="795"/>
      <c r="AE36" s="795"/>
      <c r="AF36" s="796"/>
      <c r="AG36" s="794" t="s">
        <v>6</v>
      </c>
      <c r="AH36" s="795"/>
      <c r="AI36" s="795"/>
      <c r="AJ36" s="795"/>
      <c r="AK36" s="795"/>
      <c r="AL36" s="796"/>
      <c r="AM36" s="794" t="s">
        <v>7</v>
      </c>
      <c r="AN36" s="795"/>
      <c r="AO36" s="795"/>
      <c r="AP36" s="795"/>
      <c r="AQ36" s="795"/>
      <c r="AR36" s="796"/>
      <c r="AS36" s="794" t="s">
        <v>8</v>
      </c>
      <c r="AT36" s="795"/>
      <c r="AU36" s="795"/>
      <c r="AV36" s="795"/>
      <c r="AW36" s="795"/>
      <c r="AX36" s="796"/>
      <c r="AY36" s="867" t="s">
        <v>9</v>
      </c>
      <c r="AZ36" s="864" t="s">
        <v>241</v>
      </c>
      <c r="BI36" s="863"/>
    </row>
    <row r="37" spans="1:100" s="55" customFormat="1" ht="16.5" customHeight="1" thickBot="1">
      <c r="A37" s="812"/>
      <c r="B37" s="815"/>
      <c r="C37" s="843"/>
      <c r="D37" s="844"/>
      <c r="E37" s="844"/>
      <c r="F37" s="844"/>
      <c r="G37" s="844"/>
      <c r="H37" s="844"/>
      <c r="I37" s="821"/>
      <c r="J37" s="821" t="s">
        <v>21</v>
      </c>
      <c r="K37" s="817" t="s">
        <v>23</v>
      </c>
      <c r="L37" s="845" t="s">
        <v>10</v>
      </c>
      <c r="M37" s="810" t="s">
        <v>258</v>
      </c>
      <c r="N37" s="848" t="s">
        <v>22</v>
      </c>
      <c r="O37" s="851" t="s">
        <v>25</v>
      </c>
      <c r="P37" s="845" t="s">
        <v>24</v>
      </c>
      <c r="Q37" s="838" t="s">
        <v>26</v>
      </c>
      <c r="R37" s="807" t="s">
        <v>336</v>
      </c>
      <c r="S37" s="800" t="s">
        <v>27</v>
      </c>
      <c r="T37" s="860" t="s">
        <v>251</v>
      </c>
      <c r="U37" s="790">
        <v>1</v>
      </c>
      <c r="V37" s="790"/>
      <c r="W37" s="791"/>
      <c r="X37" s="794">
        <v>2</v>
      </c>
      <c r="Y37" s="790"/>
      <c r="Z37" s="791"/>
      <c r="AA37" s="794">
        <v>3</v>
      </c>
      <c r="AB37" s="790"/>
      <c r="AC37" s="790"/>
      <c r="AD37" s="794">
        <v>4</v>
      </c>
      <c r="AE37" s="790"/>
      <c r="AF37" s="791"/>
      <c r="AG37" s="790">
        <v>5</v>
      </c>
      <c r="AH37" s="790"/>
      <c r="AI37" s="790"/>
      <c r="AJ37" s="794">
        <v>6</v>
      </c>
      <c r="AK37" s="790"/>
      <c r="AL37" s="791"/>
      <c r="AM37" s="790">
        <v>7</v>
      </c>
      <c r="AN37" s="790"/>
      <c r="AO37" s="790"/>
      <c r="AP37" s="794">
        <v>8</v>
      </c>
      <c r="AQ37" s="790"/>
      <c r="AR37" s="791"/>
      <c r="AS37" s="790">
        <v>9</v>
      </c>
      <c r="AT37" s="790"/>
      <c r="AU37" s="790"/>
      <c r="AV37" s="794">
        <v>10</v>
      </c>
      <c r="AW37" s="790"/>
      <c r="AX37" s="791"/>
      <c r="AY37" s="868"/>
      <c r="AZ37" s="865"/>
      <c r="BI37" s="863"/>
    </row>
    <row r="38" spans="1:100" s="55" customFormat="1" ht="15.75" customHeight="1">
      <c r="A38" s="812"/>
      <c r="B38" s="815"/>
      <c r="C38" s="805" t="s">
        <v>253</v>
      </c>
      <c r="D38" s="803" t="s">
        <v>254</v>
      </c>
      <c r="E38" s="826" t="s">
        <v>101</v>
      </c>
      <c r="F38" s="803" t="s">
        <v>255</v>
      </c>
      <c r="G38" s="810" t="s">
        <v>256</v>
      </c>
      <c r="H38" s="823" t="s">
        <v>212</v>
      </c>
      <c r="I38" s="821"/>
      <c r="J38" s="821"/>
      <c r="K38" s="818"/>
      <c r="L38" s="846" t="s">
        <v>10</v>
      </c>
      <c r="M38" s="803"/>
      <c r="N38" s="849" t="s">
        <v>12</v>
      </c>
      <c r="O38" s="818" t="s">
        <v>11</v>
      </c>
      <c r="P38" s="846" t="s">
        <v>13</v>
      </c>
      <c r="Q38" s="839"/>
      <c r="R38" s="808"/>
      <c r="S38" s="801"/>
      <c r="T38" s="861"/>
      <c r="U38" s="784" t="s">
        <v>10</v>
      </c>
      <c r="V38" s="781" t="s">
        <v>14</v>
      </c>
      <c r="W38" s="787" t="s">
        <v>259</v>
      </c>
      <c r="X38" s="784" t="s">
        <v>10</v>
      </c>
      <c r="Y38" s="781" t="s">
        <v>14</v>
      </c>
      <c r="Z38" s="787" t="s">
        <v>259</v>
      </c>
      <c r="AA38" s="784" t="s">
        <v>10</v>
      </c>
      <c r="AB38" s="781" t="s">
        <v>14</v>
      </c>
      <c r="AC38" s="787" t="s">
        <v>259</v>
      </c>
      <c r="AD38" s="784" t="s">
        <v>10</v>
      </c>
      <c r="AE38" s="781" t="s">
        <v>14</v>
      </c>
      <c r="AF38" s="787" t="s">
        <v>259</v>
      </c>
      <c r="AG38" s="784" t="s">
        <v>10</v>
      </c>
      <c r="AH38" s="781" t="s">
        <v>14</v>
      </c>
      <c r="AI38" s="787" t="s">
        <v>259</v>
      </c>
      <c r="AJ38" s="784" t="s">
        <v>10</v>
      </c>
      <c r="AK38" s="781" t="s">
        <v>14</v>
      </c>
      <c r="AL38" s="787" t="s">
        <v>259</v>
      </c>
      <c r="AM38" s="784" t="s">
        <v>10</v>
      </c>
      <c r="AN38" s="781" t="s">
        <v>14</v>
      </c>
      <c r="AO38" s="787" t="s">
        <v>259</v>
      </c>
      <c r="AP38" s="784" t="s">
        <v>10</v>
      </c>
      <c r="AQ38" s="781" t="s">
        <v>14</v>
      </c>
      <c r="AR38" s="787" t="s">
        <v>259</v>
      </c>
      <c r="AS38" s="784" t="s">
        <v>10</v>
      </c>
      <c r="AT38" s="781" t="s">
        <v>14</v>
      </c>
      <c r="AU38" s="787" t="s">
        <v>259</v>
      </c>
      <c r="AV38" s="784" t="s">
        <v>10</v>
      </c>
      <c r="AW38" s="781" t="s">
        <v>14</v>
      </c>
      <c r="AX38" s="787" t="s">
        <v>259</v>
      </c>
      <c r="AY38" s="868"/>
      <c r="AZ38" s="865"/>
      <c r="BI38" s="863"/>
    </row>
    <row r="39" spans="1:100" s="55" customFormat="1">
      <c r="A39" s="812"/>
      <c r="B39" s="815"/>
      <c r="C39" s="805"/>
      <c r="D39" s="803"/>
      <c r="E39" s="827"/>
      <c r="F39" s="803"/>
      <c r="G39" s="803"/>
      <c r="H39" s="824"/>
      <c r="I39" s="821"/>
      <c r="J39" s="821"/>
      <c r="K39" s="818"/>
      <c r="L39" s="846"/>
      <c r="M39" s="803"/>
      <c r="N39" s="849"/>
      <c r="O39" s="818"/>
      <c r="P39" s="846"/>
      <c r="Q39" s="839"/>
      <c r="R39" s="808"/>
      <c r="S39" s="801"/>
      <c r="T39" s="861"/>
      <c r="U39" s="785"/>
      <c r="V39" s="782"/>
      <c r="W39" s="788"/>
      <c r="X39" s="785"/>
      <c r="Y39" s="782"/>
      <c r="Z39" s="788"/>
      <c r="AA39" s="785"/>
      <c r="AB39" s="782"/>
      <c r="AC39" s="788"/>
      <c r="AD39" s="785"/>
      <c r="AE39" s="782"/>
      <c r="AF39" s="788"/>
      <c r="AG39" s="785"/>
      <c r="AH39" s="782"/>
      <c r="AI39" s="788"/>
      <c r="AJ39" s="785"/>
      <c r="AK39" s="782"/>
      <c r="AL39" s="788"/>
      <c r="AM39" s="785"/>
      <c r="AN39" s="782"/>
      <c r="AO39" s="788"/>
      <c r="AP39" s="785"/>
      <c r="AQ39" s="782"/>
      <c r="AR39" s="788"/>
      <c r="AS39" s="785"/>
      <c r="AT39" s="782"/>
      <c r="AU39" s="788"/>
      <c r="AV39" s="785"/>
      <c r="AW39" s="782"/>
      <c r="AX39" s="788"/>
      <c r="AY39" s="868"/>
      <c r="AZ39" s="865"/>
      <c r="BI39" s="197"/>
    </row>
    <row r="40" spans="1:100" s="55" customFormat="1">
      <c r="A40" s="812"/>
      <c r="B40" s="815"/>
      <c r="C40" s="805"/>
      <c r="D40" s="803"/>
      <c r="E40" s="827"/>
      <c r="F40" s="803"/>
      <c r="G40" s="803"/>
      <c r="H40" s="824"/>
      <c r="I40" s="821"/>
      <c r="J40" s="821"/>
      <c r="K40" s="818"/>
      <c r="L40" s="846"/>
      <c r="M40" s="803"/>
      <c r="N40" s="849"/>
      <c r="O40" s="818"/>
      <c r="P40" s="846"/>
      <c r="Q40" s="839"/>
      <c r="R40" s="808"/>
      <c r="S40" s="801"/>
      <c r="T40" s="861"/>
      <c r="U40" s="785"/>
      <c r="V40" s="782"/>
      <c r="W40" s="788"/>
      <c r="X40" s="785"/>
      <c r="Y40" s="782"/>
      <c r="Z40" s="788"/>
      <c r="AA40" s="785"/>
      <c r="AB40" s="782"/>
      <c r="AC40" s="788"/>
      <c r="AD40" s="785"/>
      <c r="AE40" s="782"/>
      <c r="AF40" s="788"/>
      <c r="AG40" s="785"/>
      <c r="AH40" s="782"/>
      <c r="AI40" s="788"/>
      <c r="AJ40" s="785"/>
      <c r="AK40" s="782"/>
      <c r="AL40" s="788"/>
      <c r="AM40" s="785"/>
      <c r="AN40" s="782"/>
      <c r="AO40" s="788"/>
      <c r="AP40" s="785"/>
      <c r="AQ40" s="782"/>
      <c r="AR40" s="788"/>
      <c r="AS40" s="785"/>
      <c r="AT40" s="782"/>
      <c r="AU40" s="788"/>
      <c r="AV40" s="785"/>
      <c r="AW40" s="782"/>
      <c r="AX40" s="788"/>
      <c r="AY40" s="868"/>
      <c r="AZ40" s="865"/>
      <c r="BI40" s="198"/>
    </row>
    <row r="41" spans="1:100" s="55" customFormat="1">
      <c r="A41" s="812"/>
      <c r="B41" s="815"/>
      <c r="C41" s="805"/>
      <c r="D41" s="803"/>
      <c r="E41" s="827"/>
      <c r="F41" s="803"/>
      <c r="G41" s="803"/>
      <c r="H41" s="824"/>
      <c r="I41" s="821"/>
      <c r="J41" s="821"/>
      <c r="K41" s="818"/>
      <c r="L41" s="846"/>
      <c r="M41" s="803"/>
      <c r="N41" s="849"/>
      <c r="O41" s="818"/>
      <c r="P41" s="846"/>
      <c r="Q41" s="839"/>
      <c r="R41" s="808"/>
      <c r="S41" s="801"/>
      <c r="T41" s="861"/>
      <c r="U41" s="785"/>
      <c r="V41" s="782"/>
      <c r="W41" s="788"/>
      <c r="X41" s="785"/>
      <c r="Y41" s="782"/>
      <c r="Z41" s="788"/>
      <c r="AA41" s="785"/>
      <c r="AB41" s="782"/>
      <c r="AC41" s="788"/>
      <c r="AD41" s="785"/>
      <c r="AE41" s="782"/>
      <c r="AF41" s="788"/>
      <c r="AG41" s="785"/>
      <c r="AH41" s="782"/>
      <c r="AI41" s="788"/>
      <c r="AJ41" s="785"/>
      <c r="AK41" s="782"/>
      <c r="AL41" s="788"/>
      <c r="AM41" s="785"/>
      <c r="AN41" s="782"/>
      <c r="AO41" s="788"/>
      <c r="AP41" s="785"/>
      <c r="AQ41" s="782"/>
      <c r="AR41" s="788"/>
      <c r="AS41" s="785"/>
      <c r="AT41" s="782"/>
      <c r="AU41" s="788"/>
      <c r="AV41" s="785"/>
      <c r="AW41" s="782"/>
      <c r="AX41" s="788"/>
      <c r="AY41" s="868"/>
      <c r="AZ41" s="865"/>
      <c r="BI41" s="99"/>
    </row>
    <row r="42" spans="1:100" s="97" customFormat="1" ht="33" customHeight="1" thickBot="1">
      <c r="A42" s="813"/>
      <c r="B42" s="816"/>
      <c r="C42" s="806"/>
      <c r="D42" s="804"/>
      <c r="E42" s="828"/>
      <c r="F42" s="804"/>
      <c r="G42" s="804"/>
      <c r="H42" s="825"/>
      <c r="I42" s="822"/>
      <c r="J42" s="822"/>
      <c r="K42" s="819"/>
      <c r="L42" s="847"/>
      <c r="M42" s="804"/>
      <c r="N42" s="850"/>
      <c r="O42" s="819"/>
      <c r="P42" s="847"/>
      <c r="Q42" s="840"/>
      <c r="R42" s="809"/>
      <c r="S42" s="802"/>
      <c r="T42" s="862"/>
      <c r="U42" s="786"/>
      <c r="V42" s="783"/>
      <c r="W42" s="789"/>
      <c r="X42" s="786"/>
      <c r="Y42" s="783"/>
      <c r="Z42" s="789"/>
      <c r="AA42" s="786"/>
      <c r="AB42" s="783"/>
      <c r="AC42" s="789"/>
      <c r="AD42" s="786"/>
      <c r="AE42" s="783"/>
      <c r="AF42" s="789"/>
      <c r="AG42" s="786"/>
      <c r="AH42" s="783"/>
      <c r="AI42" s="789"/>
      <c r="AJ42" s="786"/>
      <c r="AK42" s="783"/>
      <c r="AL42" s="789"/>
      <c r="AM42" s="786"/>
      <c r="AN42" s="783"/>
      <c r="AO42" s="789"/>
      <c r="AP42" s="786"/>
      <c r="AQ42" s="783"/>
      <c r="AR42" s="789"/>
      <c r="AS42" s="786"/>
      <c r="AT42" s="783"/>
      <c r="AU42" s="789"/>
      <c r="AV42" s="786"/>
      <c r="AW42" s="783"/>
      <c r="AX42" s="789"/>
      <c r="AY42" s="869"/>
      <c r="AZ42" s="866"/>
      <c r="BI42" s="99"/>
    </row>
    <row r="43" spans="1:100" s="41" customFormat="1" ht="24" customHeight="1" thickBot="1">
      <c r="A43" s="302"/>
      <c r="B43" s="303"/>
      <c r="C43" s="303" t="s">
        <v>71</v>
      </c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  <c r="AK43" s="303"/>
      <c r="AL43" s="303"/>
      <c r="AM43" s="303"/>
      <c r="AN43" s="303"/>
      <c r="AO43" s="303"/>
      <c r="AP43" s="303"/>
      <c r="AQ43" s="303"/>
      <c r="AR43" s="303"/>
      <c r="AS43" s="303"/>
      <c r="AT43" s="303"/>
      <c r="AU43" s="303"/>
      <c r="AV43" s="303"/>
      <c r="AW43" s="303"/>
      <c r="AX43" s="303"/>
      <c r="AY43" s="304"/>
      <c r="AZ43" s="408"/>
      <c r="BI43" s="256"/>
    </row>
    <row r="44" spans="1:100" s="41" customFormat="1" ht="21.75" customHeight="1" thickBot="1">
      <c r="A44" s="549" t="s">
        <v>29</v>
      </c>
      <c r="B44" s="550" t="s">
        <v>214</v>
      </c>
      <c r="C44" s="551"/>
      <c r="D44" s="552"/>
      <c r="E44" s="552"/>
      <c r="F44" s="552"/>
      <c r="G44" s="552"/>
      <c r="H44" s="553"/>
      <c r="I44" s="554"/>
      <c r="J44" s="555"/>
      <c r="K44" s="551"/>
      <c r="L44" s="556"/>
      <c r="M44" s="552"/>
      <c r="N44" s="551"/>
      <c r="O44" s="551"/>
      <c r="P44" s="553"/>
      <c r="Q44" s="558"/>
      <c r="R44" s="554"/>
      <c r="S44" s="556"/>
      <c r="T44" s="554"/>
      <c r="U44" s="557"/>
      <c r="V44" s="551"/>
      <c r="W44" s="558"/>
      <c r="X44" s="551"/>
      <c r="Y44" s="551"/>
      <c r="Z44" s="553"/>
      <c r="AA44" s="557"/>
      <c r="AB44" s="551"/>
      <c r="AC44" s="558"/>
      <c r="AD44" s="551"/>
      <c r="AE44" s="551"/>
      <c r="AF44" s="553"/>
      <c r="AG44" s="557"/>
      <c r="AH44" s="551"/>
      <c r="AI44" s="558"/>
      <c r="AJ44" s="551"/>
      <c r="AK44" s="551"/>
      <c r="AL44" s="553"/>
      <c r="AM44" s="557"/>
      <c r="AN44" s="551"/>
      <c r="AO44" s="558"/>
      <c r="AP44" s="551"/>
      <c r="AQ44" s="551"/>
      <c r="AR44" s="553"/>
      <c r="AS44" s="557"/>
      <c r="AT44" s="551"/>
      <c r="AU44" s="558"/>
      <c r="AV44" s="551"/>
      <c r="AW44" s="551"/>
      <c r="AX44" s="558"/>
      <c r="AY44" s="559"/>
      <c r="AZ44" s="604"/>
      <c r="BI44" s="256"/>
    </row>
    <row r="45" spans="1:100" s="41" customFormat="1" ht="24" customHeight="1">
      <c r="A45" s="605" t="s">
        <v>30</v>
      </c>
      <c r="B45" s="606" t="s">
        <v>260</v>
      </c>
      <c r="C45" s="607" t="s">
        <v>39</v>
      </c>
      <c r="D45" s="608" t="s">
        <v>39</v>
      </c>
      <c r="E45" s="608"/>
      <c r="F45" s="608"/>
      <c r="G45" s="608"/>
      <c r="H45" s="609"/>
      <c r="I45" s="610" t="s">
        <v>16</v>
      </c>
      <c r="J45" s="548" t="s">
        <v>20</v>
      </c>
      <c r="K45" s="566"/>
      <c r="L45" s="567" t="s">
        <v>55</v>
      </c>
      <c r="M45" s="462"/>
      <c r="N45" s="566"/>
      <c r="O45" s="566"/>
      <c r="P45" s="571" t="s">
        <v>56</v>
      </c>
      <c r="Q45" s="570" t="s">
        <v>338</v>
      </c>
      <c r="R45" s="568" t="s">
        <v>16</v>
      </c>
      <c r="S45" s="567" t="s">
        <v>337</v>
      </c>
      <c r="T45" s="568"/>
      <c r="U45" s="569" t="s">
        <v>57</v>
      </c>
      <c r="V45" s="462"/>
      <c r="W45" s="570" t="s">
        <v>55</v>
      </c>
      <c r="X45" s="566" t="s">
        <v>57</v>
      </c>
      <c r="Y45" s="566"/>
      <c r="Z45" s="571" t="s">
        <v>58</v>
      </c>
      <c r="AA45" s="572"/>
      <c r="AB45" s="566"/>
      <c r="AC45" s="570"/>
      <c r="AD45" s="566"/>
      <c r="AE45" s="566"/>
      <c r="AF45" s="571"/>
      <c r="AG45" s="572"/>
      <c r="AH45" s="566"/>
      <c r="AI45" s="570"/>
      <c r="AJ45" s="566"/>
      <c r="AK45" s="566"/>
      <c r="AL45" s="571"/>
      <c r="AM45" s="572"/>
      <c r="AN45" s="566"/>
      <c r="AO45" s="570"/>
      <c r="AP45" s="566"/>
      <c r="AQ45" s="566"/>
      <c r="AR45" s="571"/>
      <c r="AS45" s="572"/>
      <c r="AT45" s="566"/>
      <c r="AU45" s="570"/>
      <c r="AV45" s="566"/>
      <c r="AW45" s="566"/>
      <c r="AX45" s="570"/>
      <c r="AY45" s="560" t="s">
        <v>135</v>
      </c>
      <c r="AZ45" s="561" t="s">
        <v>308</v>
      </c>
      <c r="BI45" s="256"/>
    </row>
    <row r="46" spans="1:100" s="41" customFormat="1" ht="24" customHeight="1">
      <c r="A46" s="611" t="s">
        <v>30</v>
      </c>
      <c r="B46" s="612" t="s">
        <v>260</v>
      </c>
      <c r="C46" s="613"/>
      <c r="D46" s="614">
        <v>1</v>
      </c>
      <c r="E46" s="614"/>
      <c r="F46" s="614"/>
      <c r="G46" s="614"/>
      <c r="H46" s="615"/>
      <c r="I46" s="616">
        <v>2</v>
      </c>
      <c r="J46" s="205">
        <f>36*I46</f>
        <v>72</v>
      </c>
      <c r="K46" s="119">
        <v>2</v>
      </c>
      <c r="L46" s="565">
        <v>10</v>
      </c>
      <c r="M46" s="96"/>
      <c r="N46" s="119"/>
      <c r="O46" s="119"/>
      <c r="P46" s="766">
        <v>14</v>
      </c>
      <c r="Q46" s="117">
        <f>SUM(K46:P46)</f>
        <v>26</v>
      </c>
      <c r="R46" s="145">
        <v>2</v>
      </c>
      <c r="S46" s="91">
        <f>J46-Q46-R46</f>
        <v>44</v>
      </c>
      <c r="T46" s="533"/>
      <c r="U46" s="190">
        <f>SUM($K46:$L46)</f>
        <v>12</v>
      </c>
      <c r="V46" s="63"/>
      <c r="W46" s="117">
        <f>SUM($O46:$P46)</f>
        <v>14</v>
      </c>
      <c r="X46" s="531"/>
      <c r="Y46" s="531"/>
      <c r="Z46" s="532"/>
      <c r="AA46" s="535"/>
      <c r="AB46" s="531"/>
      <c r="AC46" s="534"/>
      <c r="AD46" s="531"/>
      <c r="AE46" s="531"/>
      <c r="AF46" s="532"/>
      <c r="AG46" s="535"/>
      <c r="AH46" s="531"/>
      <c r="AI46" s="534"/>
      <c r="AJ46" s="531"/>
      <c r="AK46" s="531"/>
      <c r="AL46" s="532"/>
      <c r="AM46" s="535"/>
      <c r="AN46" s="531"/>
      <c r="AO46" s="534"/>
      <c r="AP46" s="531"/>
      <c r="AQ46" s="531"/>
      <c r="AR46" s="532"/>
      <c r="AS46" s="535"/>
      <c r="AT46" s="531"/>
      <c r="AU46" s="534"/>
      <c r="AV46" s="531"/>
      <c r="AW46" s="531"/>
      <c r="AX46" s="534"/>
      <c r="AY46" s="168" t="s">
        <v>135</v>
      </c>
      <c r="AZ46" s="402" t="s">
        <v>308</v>
      </c>
      <c r="BI46" s="256"/>
    </row>
    <row r="47" spans="1:100" s="41" customFormat="1" ht="24" customHeight="1">
      <c r="A47" s="611" t="s">
        <v>30</v>
      </c>
      <c r="B47" s="612" t="s">
        <v>260</v>
      </c>
      <c r="C47" s="613">
        <v>2</v>
      </c>
      <c r="D47" s="614"/>
      <c r="E47" s="614"/>
      <c r="F47" s="614"/>
      <c r="G47" s="614"/>
      <c r="H47" s="615"/>
      <c r="I47" s="616">
        <v>2</v>
      </c>
      <c r="J47" s="205">
        <f>36*I47</f>
        <v>72</v>
      </c>
      <c r="K47" s="224">
        <v>2</v>
      </c>
      <c r="L47" s="87">
        <v>10</v>
      </c>
      <c r="M47" s="63"/>
      <c r="N47" s="63"/>
      <c r="O47" s="224"/>
      <c r="P47" s="87">
        <v>16</v>
      </c>
      <c r="Q47" s="117">
        <f>SUM(K47:P47)</f>
        <v>28</v>
      </c>
      <c r="R47" s="166">
        <v>2</v>
      </c>
      <c r="S47" s="91">
        <f>J47-Q47-R47</f>
        <v>42</v>
      </c>
      <c r="T47" s="166"/>
      <c r="U47" s="190"/>
      <c r="V47" s="63"/>
      <c r="W47" s="117"/>
      <c r="X47" s="190">
        <f>SUM($K47:$L47)</f>
        <v>12</v>
      </c>
      <c r="Y47" s="63"/>
      <c r="Z47" s="117">
        <f>SUM($O47:$P47)</f>
        <v>16</v>
      </c>
      <c r="AA47" s="171"/>
      <c r="AB47" s="63"/>
      <c r="AC47" s="117"/>
      <c r="AD47" s="224"/>
      <c r="AE47" s="63"/>
      <c r="AF47" s="87"/>
      <c r="AG47" s="171"/>
      <c r="AH47" s="63"/>
      <c r="AI47" s="117"/>
      <c r="AJ47" s="224"/>
      <c r="AK47" s="63"/>
      <c r="AL47" s="87"/>
      <c r="AM47" s="171"/>
      <c r="AN47" s="63"/>
      <c r="AO47" s="117"/>
      <c r="AP47" s="224"/>
      <c r="AQ47" s="63"/>
      <c r="AR47" s="87"/>
      <c r="AS47" s="171"/>
      <c r="AT47" s="63"/>
      <c r="AU47" s="117"/>
      <c r="AV47" s="224"/>
      <c r="AW47" s="63"/>
      <c r="AX47" s="193"/>
      <c r="AY47" s="168" t="s">
        <v>135</v>
      </c>
      <c r="AZ47" s="402" t="s">
        <v>308</v>
      </c>
      <c r="BI47" s="256"/>
    </row>
    <row r="48" spans="1:100" s="41" customFormat="1" ht="24" customHeight="1">
      <c r="A48" s="611" t="s">
        <v>31</v>
      </c>
      <c r="B48" s="612" t="s">
        <v>143</v>
      </c>
      <c r="C48" s="643"/>
      <c r="D48" s="644">
        <v>4</v>
      </c>
      <c r="E48" s="644"/>
      <c r="F48" s="614"/>
      <c r="G48" s="614"/>
      <c r="H48" s="615"/>
      <c r="I48" s="616">
        <v>2</v>
      </c>
      <c r="J48" s="205">
        <f>36*I48</f>
        <v>72</v>
      </c>
      <c r="K48" s="224">
        <v>2</v>
      </c>
      <c r="L48" s="87">
        <v>4</v>
      </c>
      <c r="M48" s="63"/>
      <c r="N48" s="63"/>
      <c r="O48" s="224"/>
      <c r="P48" s="87">
        <v>8</v>
      </c>
      <c r="Q48" s="117">
        <f>SUM(K48:P48)</f>
        <v>14</v>
      </c>
      <c r="R48" s="166"/>
      <c r="S48" s="91">
        <f>J48-Q48</f>
        <v>58</v>
      </c>
      <c r="T48" s="166"/>
      <c r="U48" s="190"/>
      <c r="V48" s="63"/>
      <c r="W48" s="117"/>
      <c r="X48" s="224"/>
      <c r="Y48" s="63"/>
      <c r="Z48" s="87"/>
      <c r="AA48" s="190"/>
      <c r="AB48" s="63"/>
      <c r="AC48" s="117"/>
      <c r="AD48" s="190">
        <f>SUM($K48:$L48)</f>
        <v>6</v>
      </c>
      <c r="AE48" s="63"/>
      <c r="AF48" s="117">
        <f>SUM($O48:$P48)</f>
        <v>8</v>
      </c>
      <c r="AG48" s="171"/>
      <c r="AH48" s="63"/>
      <c r="AI48" s="117"/>
      <c r="AJ48" s="224"/>
      <c r="AK48" s="63"/>
      <c r="AL48" s="87"/>
      <c r="AM48" s="171"/>
      <c r="AN48" s="63"/>
      <c r="AO48" s="117"/>
      <c r="AP48" s="224"/>
      <c r="AQ48" s="63"/>
      <c r="AR48" s="87"/>
      <c r="AS48" s="171"/>
      <c r="AT48" s="63"/>
      <c r="AU48" s="117"/>
      <c r="AV48" s="224"/>
      <c r="AW48" s="63"/>
      <c r="AX48" s="193"/>
      <c r="AY48" s="168" t="s">
        <v>135</v>
      </c>
      <c r="AZ48" s="402" t="s">
        <v>164</v>
      </c>
      <c r="BI48" s="256"/>
    </row>
    <row r="49" spans="1:61" s="41" customFormat="1" ht="24" customHeight="1">
      <c r="A49" s="611" t="s">
        <v>32</v>
      </c>
      <c r="B49" s="621" t="s">
        <v>0</v>
      </c>
      <c r="C49" s="86">
        <v>4</v>
      </c>
      <c r="D49" s="54"/>
      <c r="E49" s="54"/>
      <c r="F49" s="54"/>
      <c r="G49" s="54"/>
      <c r="H49" s="622"/>
      <c r="I49" s="623">
        <v>3</v>
      </c>
      <c r="J49" s="205">
        <f>36*I49</f>
        <v>108</v>
      </c>
      <c r="K49" s="224">
        <v>2</v>
      </c>
      <c r="L49" s="87">
        <v>6</v>
      </c>
      <c r="M49" s="63"/>
      <c r="N49" s="63"/>
      <c r="O49" s="224"/>
      <c r="P49" s="87">
        <v>10</v>
      </c>
      <c r="Q49" s="117">
        <f>SUM(K49:P49)</f>
        <v>18</v>
      </c>
      <c r="R49" s="166"/>
      <c r="S49" s="91">
        <f>J49-Q49</f>
        <v>90</v>
      </c>
      <c r="T49" s="166"/>
      <c r="U49" s="171"/>
      <c r="V49" s="63"/>
      <c r="W49" s="172"/>
      <c r="X49" s="224"/>
      <c r="Y49" s="63"/>
      <c r="Z49" s="87"/>
      <c r="AA49" s="171"/>
      <c r="AB49" s="63"/>
      <c r="AC49" s="117"/>
      <c r="AD49" s="190">
        <f>SUM($K49:$L49)</f>
        <v>8</v>
      </c>
      <c r="AE49" s="63"/>
      <c r="AF49" s="117">
        <f>SUM($O49:$P49)</f>
        <v>10</v>
      </c>
      <c r="AG49" s="190"/>
      <c r="AH49" s="63"/>
      <c r="AI49" s="117"/>
      <c r="AJ49" s="224"/>
      <c r="AK49" s="63"/>
      <c r="AL49" s="87"/>
      <c r="AM49" s="171"/>
      <c r="AN49" s="63"/>
      <c r="AO49" s="117"/>
      <c r="AP49" s="224"/>
      <c r="AQ49" s="63"/>
      <c r="AR49" s="87"/>
      <c r="AS49" s="171"/>
      <c r="AT49" s="63"/>
      <c r="AU49" s="117"/>
      <c r="AV49" s="224"/>
      <c r="AW49" s="63"/>
      <c r="AX49" s="193"/>
      <c r="AY49" s="205" t="s">
        <v>135</v>
      </c>
      <c r="AZ49" s="130" t="s">
        <v>246</v>
      </c>
      <c r="BI49" s="256"/>
    </row>
    <row r="50" spans="1:61" s="41" customFormat="1" ht="24" customHeight="1">
      <c r="A50" s="617" t="s">
        <v>38</v>
      </c>
      <c r="B50" s="618" t="s">
        <v>1</v>
      </c>
      <c r="C50" s="331" t="s">
        <v>19</v>
      </c>
      <c r="D50" s="619" t="s">
        <v>321</v>
      </c>
      <c r="E50" s="619"/>
      <c r="F50" s="332"/>
      <c r="G50" s="332"/>
      <c r="H50" s="333"/>
      <c r="I50" s="348" t="s">
        <v>15</v>
      </c>
      <c r="J50" s="348" t="s">
        <v>152</v>
      </c>
      <c r="K50" s="350"/>
      <c r="L50" s="351"/>
      <c r="M50" s="354"/>
      <c r="N50" s="354"/>
      <c r="O50" s="350"/>
      <c r="P50" s="351" t="s">
        <v>136</v>
      </c>
      <c r="Q50" s="356" t="s">
        <v>136</v>
      </c>
      <c r="R50" s="361"/>
      <c r="S50" s="352" t="s">
        <v>334</v>
      </c>
      <c r="T50" s="361"/>
      <c r="U50" s="353"/>
      <c r="V50" s="354"/>
      <c r="W50" s="355" t="s">
        <v>54</v>
      </c>
      <c r="X50" s="350"/>
      <c r="Y50" s="354"/>
      <c r="Z50" s="351" t="s">
        <v>57</v>
      </c>
      <c r="AA50" s="353"/>
      <c r="AB50" s="354"/>
      <c r="AC50" s="356" t="s">
        <v>57</v>
      </c>
      <c r="AD50" s="350"/>
      <c r="AE50" s="354"/>
      <c r="AF50" s="351"/>
      <c r="AG50" s="353"/>
      <c r="AH50" s="354"/>
      <c r="AI50" s="356"/>
      <c r="AJ50" s="350"/>
      <c r="AK50" s="354"/>
      <c r="AL50" s="351"/>
      <c r="AM50" s="353"/>
      <c r="AN50" s="354"/>
      <c r="AO50" s="356"/>
      <c r="AP50" s="350"/>
      <c r="AQ50" s="354"/>
      <c r="AR50" s="351"/>
      <c r="AS50" s="353"/>
      <c r="AT50" s="354"/>
      <c r="AU50" s="356"/>
      <c r="AV50" s="350"/>
      <c r="AW50" s="354"/>
      <c r="AX50" s="360"/>
      <c r="AY50" s="348" t="s">
        <v>135</v>
      </c>
      <c r="AZ50" s="347" t="s">
        <v>153</v>
      </c>
      <c r="BI50" s="256"/>
    </row>
    <row r="51" spans="1:61" s="41" customFormat="1" ht="24" customHeight="1">
      <c r="A51" s="620" t="s">
        <v>38</v>
      </c>
      <c r="B51" s="621" t="s">
        <v>1</v>
      </c>
      <c r="C51" s="223"/>
      <c r="D51" s="208">
        <v>1</v>
      </c>
      <c r="E51" s="208"/>
      <c r="F51" s="54"/>
      <c r="G51" s="54"/>
      <c r="H51" s="622"/>
      <c r="I51" s="623">
        <v>3</v>
      </c>
      <c r="J51" s="205">
        <f>36*I51</f>
        <v>108</v>
      </c>
      <c r="K51" s="224"/>
      <c r="L51" s="87"/>
      <c r="M51" s="63"/>
      <c r="N51" s="63"/>
      <c r="O51" s="224">
        <v>2</v>
      </c>
      <c r="P51" s="87">
        <v>8</v>
      </c>
      <c r="Q51" s="117">
        <f>SUM(K51:P51)</f>
        <v>10</v>
      </c>
      <c r="R51" s="166"/>
      <c r="S51" s="91">
        <f>J51-Q51</f>
        <v>98</v>
      </c>
      <c r="T51" s="166"/>
      <c r="U51" s="190"/>
      <c r="V51" s="63"/>
      <c r="W51" s="117">
        <f>SUM($O51:$P51)</f>
        <v>10</v>
      </c>
      <c r="X51" s="224"/>
      <c r="Y51" s="63"/>
      <c r="Z51" s="87"/>
      <c r="AA51" s="171"/>
      <c r="AB51" s="63"/>
      <c r="AC51" s="117"/>
      <c r="AD51" s="224"/>
      <c r="AE51" s="63"/>
      <c r="AF51" s="87"/>
      <c r="AG51" s="171"/>
      <c r="AH51" s="63"/>
      <c r="AI51" s="117"/>
      <c r="AJ51" s="224"/>
      <c r="AK51" s="63"/>
      <c r="AL51" s="87"/>
      <c r="AM51" s="171"/>
      <c r="AN51" s="63"/>
      <c r="AO51" s="117"/>
      <c r="AP51" s="224"/>
      <c r="AQ51" s="63"/>
      <c r="AR51" s="87"/>
      <c r="AS51" s="171"/>
      <c r="AT51" s="63"/>
      <c r="AU51" s="117"/>
      <c r="AV51" s="224"/>
      <c r="AW51" s="63"/>
      <c r="AX51" s="193"/>
      <c r="AY51" s="205" t="s">
        <v>135</v>
      </c>
      <c r="AZ51" s="128" t="s">
        <v>153</v>
      </c>
      <c r="BI51" s="256"/>
    </row>
    <row r="52" spans="1:61" s="41" customFormat="1" ht="24" customHeight="1">
      <c r="A52" s="620" t="s">
        <v>38</v>
      </c>
      <c r="B52" s="621" t="s">
        <v>1</v>
      </c>
      <c r="C52" s="223"/>
      <c r="D52" s="208">
        <v>2</v>
      </c>
      <c r="E52" s="208"/>
      <c r="F52" s="54"/>
      <c r="G52" s="54"/>
      <c r="H52" s="622"/>
      <c r="I52" s="623">
        <v>3</v>
      </c>
      <c r="J52" s="205">
        <f>36*I52</f>
        <v>108</v>
      </c>
      <c r="K52" s="224"/>
      <c r="L52" s="87"/>
      <c r="M52" s="63"/>
      <c r="N52" s="63"/>
      <c r="O52" s="224">
        <v>2</v>
      </c>
      <c r="P52" s="87">
        <v>10</v>
      </c>
      <c r="Q52" s="117">
        <f>SUM(K52:P52)</f>
        <v>12</v>
      </c>
      <c r="R52" s="166"/>
      <c r="S52" s="91">
        <f>J52-Q52</f>
        <v>96</v>
      </c>
      <c r="T52" s="166"/>
      <c r="U52" s="171"/>
      <c r="V52" s="63"/>
      <c r="W52" s="172"/>
      <c r="X52" s="190"/>
      <c r="Y52" s="63"/>
      <c r="Z52" s="117">
        <f>SUM($O52:$P52)</f>
        <v>12</v>
      </c>
      <c r="AA52" s="171"/>
      <c r="AB52" s="63"/>
      <c r="AC52" s="117"/>
      <c r="AD52" s="224"/>
      <c r="AE52" s="63"/>
      <c r="AF52" s="87"/>
      <c r="AG52" s="171"/>
      <c r="AH52" s="63"/>
      <c r="AI52" s="117"/>
      <c r="AJ52" s="224"/>
      <c r="AK52" s="63"/>
      <c r="AL52" s="87"/>
      <c r="AM52" s="171"/>
      <c r="AN52" s="63"/>
      <c r="AO52" s="117"/>
      <c r="AP52" s="224"/>
      <c r="AQ52" s="63"/>
      <c r="AR52" s="87"/>
      <c r="AS52" s="171"/>
      <c r="AT52" s="63"/>
      <c r="AU52" s="117"/>
      <c r="AV52" s="224"/>
      <c r="AW52" s="63"/>
      <c r="AX52" s="193"/>
      <c r="AY52" s="205" t="s">
        <v>135</v>
      </c>
      <c r="AZ52" s="128" t="s">
        <v>153</v>
      </c>
      <c r="BI52" s="256"/>
    </row>
    <row r="53" spans="1:61" s="41" customFormat="1" ht="24" customHeight="1">
      <c r="A53" s="620" t="s">
        <v>38</v>
      </c>
      <c r="B53" s="621" t="s">
        <v>1</v>
      </c>
      <c r="C53" s="86">
        <v>3</v>
      </c>
      <c r="D53" s="54"/>
      <c r="E53" s="54"/>
      <c r="F53" s="54"/>
      <c r="G53" s="54"/>
      <c r="H53" s="622"/>
      <c r="I53" s="623">
        <v>2</v>
      </c>
      <c r="J53" s="205">
        <f>36*I53</f>
        <v>72</v>
      </c>
      <c r="K53" s="224"/>
      <c r="L53" s="87"/>
      <c r="M53" s="63"/>
      <c r="N53" s="63"/>
      <c r="O53" s="224">
        <v>2</v>
      </c>
      <c r="P53" s="87">
        <v>10</v>
      </c>
      <c r="Q53" s="117">
        <f>SUM(K53:P53)</f>
        <v>12</v>
      </c>
      <c r="R53" s="166"/>
      <c r="S53" s="91">
        <f>J53-Q53</f>
        <v>60</v>
      </c>
      <c r="T53" s="166"/>
      <c r="U53" s="171"/>
      <c r="V53" s="63"/>
      <c r="W53" s="172"/>
      <c r="X53" s="224"/>
      <c r="Y53" s="63"/>
      <c r="Z53" s="87"/>
      <c r="AA53" s="190"/>
      <c r="AB53" s="63"/>
      <c r="AC53" s="117">
        <f>SUM($O53:$P53)</f>
        <v>12</v>
      </c>
      <c r="AD53" s="224"/>
      <c r="AE53" s="63"/>
      <c r="AF53" s="87"/>
      <c r="AG53" s="171"/>
      <c r="AH53" s="63"/>
      <c r="AI53" s="117"/>
      <c r="AJ53" s="224"/>
      <c r="AK53" s="63"/>
      <c r="AL53" s="87"/>
      <c r="AM53" s="171"/>
      <c r="AN53" s="63"/>
      <c r="AO53" s="117"/>
      <c r="AP53" s="224"/>
      <c r="AQ53" s="63"/>
      <c r="AR53" s="87"/>
      <c r="AS53" s="171"/>
      <c r="AT53" s="63"/>
      <c r="AU53" s="117"/>
      <c r="AV53" s="224"/>
      <c r="AW53" s="63"/>
      <c r="AX53" s="193"/>
      <c r="AY53" s="205" t="s">
        <v>135</v>
      </c>
      <c r="AZ53" s="128" t="s">
        <v>153</v>
      </c>
      <c r="BI53" s="256"/>
    </row>
    <row r="54" spans="1:61" s="41" customFormat="1" ht="24" customHeight="1">
      <c r="A54" s="620" t="s">
        <v>61</v>
      </c>
      <c r="B54" s="621" t="s">
        <v>262</v>
      </c>
      <c r="C54" s="223"/>
      <c r="D54" s="208">
        <v>8</v>
      </c>
      <c r="E54" s="208"/>
      <c r="F54" s="54"/>
      <c r="G54" s="54"/>
      <c r="H54" s="622"/>
      <c r="I54" s="623">
        <v>2</v>
      </c>
      <c r="J54" s="205">
        <f>36*I54</f>
        <v>72</v>
      </c>
      <c r="K54" s="224">
        <v>2</v>
      </c>
      <c r="L54" s="87">
        <v>6</v>
      </c>
      <c r="M54" s="63"/>
      <c r="N54" s="63"/>
      <c r="O54" s="224"/>
      <c r="P54" s="87">
        <v>6</v>
      </c>
      <c r="Q54" s="117">
        <f>SUM(K54:P54)</f>
        <v>14</v>
      </c>
      <c r="R54" s="166"/>
      <c r="S54" s="91">
        <f>J54-Q54</f>
        <v>58</v>
      </c>
      <c r="T54" s="166"/>
      <c r="U54" s="171"/>
      <c r="V54" s="63"/>
      <c r="W54" s="172"/>
      <c r="X54" s="224"/>
      <c r="Y54" s="63"/>
      <c r="Z54" s="87"/>
      <c r="AA54" s="171"/>
      <c r="AB54" s="63"/>
      <c r="AC54" s="172"/>
      <c r="AD54" s="224"/>
      <c r="AE54" s="63"/>
      <c r="AF54" s="87"/>
      <c r="AG54" s="171"/>
      <c r="AH54" s="63"/>
      <c r="AI54" s="117"/>
      <c r="AJ54" s="190"/>
      <c r="AK54" s="63"/>
      <c r="AL54" s="117"/>
      <c r="AM54" s="171"/>
      <c r="AN54" s="63"/>
      <c r="AO54" s="117"/>
      <c r="AP54" s="190">
        <f>SUM($K54:$L54)</f>
        <v>8</v>
      </c>
      <c r="AQ54" s="63"/>
      <c r="AR54" s="117">
        <f>SUM($O54:$P54)</f>
        <v>6</v>
      </c>
      <c r="AS54" s="171"/>
      <c r="AT54" s="63"/>
      <c r="AU54" s="117"/>
      <c r="AV54" s="224"/>
      <c r="AW54" s="63"/>
      <c r="AX54" s="193"/>
      <c r="AY54" s="205" t="s">
        <v>135</v>
      </c>
      <c r="AZ54" s="130" t="s">
        <v>244</v>
      </c>
      <c r="BI54" s="256"/>
    </row>
    <row r="55" spans="1:61" s="41" customFormat="1" ht="24" customHeight="1">
      <c r="A55" s="620" t="s">
        <v>72</v>
      </c>
      <c r="B55" s="621" t="s">
        <v>60</v>
      </c>
      <c r="C55" s="86"/>
      <c r="D55" s="54">
        <v>3</v>
      </c>
      <c r="E55" s="54"/>
      <c r="F55" s="54"/>
      <c r="G55" s="54"/>
      <c r="H55" s="622"/>
      <c r="I55" s="623">
        <v>3</v>
      </c>
      <c r="J55" s="205">
        <f>36*I55</f>
        <v>108</v>
      </c>
      <c r="K55" s="224">
        <v>2</v>
      </c>
      <c r="L55" s="87">
        <v>6</v>
      </c>
      <c r="M55" s="63"/>
      <c r="N55" s="63"/>
      <c r="O55" s="224"/>
      <c r="P55" s="87">
        <v>10</v>
      </c>
      <c r="Q55" s="117">
        <f>SUM(K55:P55)</f>
        <v>18</v>
      </c>
      <c r="R55" s="166"/>
      <c r="S55" s="91">
        <f>J55-Q55</f>
        <v>90</v>
      </c>
      <c r="T55" s="166"/>
      <c r="U55" s="171"/>
      <c r="V55" s="63"/>
      <c r="W55" s="172"/>
      <c r="X55" s="190"/>
      <c r="Y55" s="63"/>
      <c r="Z55" s="117"/>
      <c r="AA55" s="190">
        <f>SUM($K55:$L55)</f>
        <v>8</v>
      </c>
      <c r="AB55" s="63"/>
      <c r="AC55" s="117">
        <f>SUM($O55:$P55)</f>
        <v>10</v>
      </c>
      <c r="AD55" s="224"/>
      <c r="AE55" s="63"/>
      <c r="AF55" s="87"/>
      <c r="AG55" s="171"/>
      <c r="AH55" s="63"/>
      <c r="AI55" s="117"/>
      <c r="AJ55" s="224"/>
      <c r="AK55" s="63"/>
      <c r="AL55" s="87"/>
      <c r="AM55" s="171"/>
      <c r="AN55" s="63"/>
      <c r="AO55" s="117"/>
      <c r="AP55" s="224"/>
      <c r="AQ55" s="63"/>
      <c r="AR55" s="87"/>
      <c r="AS55" s="171"/>
      <c r="AT55" s="63"/>
      <c r="AU55" s="117"/>
      <c r="AV55" s="224"/>
      <c r="AW55" s="63"/>
      <c r="AX55" s="117"/>
      <c r="AY55" s="205" t="s">
        <v>135</v>
      </c>
      <c r="AZ55" s="130" t="s">
        <v>245</v>
      </c>
      <c r="BI55" s="256"/>
    </row>
    <row r="56" spans="1:61" s="41" customFormat="1" ht="24" customHeight="1">
      <c r="A56" s="624" t="s">
        <v>73</v>
      </c>
      <c r="B56" s="625" t="s">
        <v>64</v>
      </c>
      <c r="C56" s="335" t="s">
        <v>19</v>
      </c>
      <c r="D56" s="358" t="s">
        <v>39</v>
      </c>
      <c r="E56" s="358" t="s">
        <v>19</v>
      </c>
      <c r="F56" s="626"/>
      <c r="G56" s="626"/>
      <c r="H56" s="364"/>
      <c r="I56" s="359" t="s">
        <v>57</v>
      </c>
      <c r="J56" s="627" t="s">
        <v>226</v>
      </c>
      <c r="K56" s="366"/>
      <c r="L56" s="372" t="s">
        <v>322</v>
      </c>
      <c r="M56" s="367"/>
      <c r="N56" s="367"/>
      <c r="O56" s="366"/>
      <c r="P56" s="372" t="s">
        <v>331</v>
      </c>
      <c r="Q56" s="371" t="s">
        <v>332</v>
      </c>
      <c r="R56" s="627"/>
      <c r="S56" s="629" t="s">
        <v>333</v>
      </c>
      <c r="T56" s="627"/>
      <c r="U56" s="370" t="s">
        <v>54</v>
      </c>
      <c r="V56" s="367"/>
      <c r="W56" s="628" t="s">
        <v>55</v>
      </c>
      <c r="X56" s="366" t="s">
        <v>57</v>
      </c>
      <c r="Y56" s="367"/>
      <c r="Z56" s="372" t="s">
        <v>58</v>
      </c>
      <c r="AA56" s="370" t="s">
        <v>54</v>
      </c>
      <c r="AB56" s="367"/>
      <c r="AC56" s="371" t="s">
        <v>57</v>
      </c>
      <c r="AD56" s="366"/>
      <c r="AE56" s="367"/>
      <c r="AF56" s="372"/>
      <c r="AG56" s="353"/>
      <c r="AH56" s="350"/>
      <c r="AI56" s="356"/>
      <c r="AJ56" s="350"/>
      <c r="AK56" s="350"/>
      <c r="AL56" s="351"/>
      <c r="AM56" s="370"/>
      <c r="AN56" s="366"/>
      <c r="AO56" s="371"/>
      <c r="AP56" s="366"/>
      <c r="AQ56" s="366"/>
      <c r="AR56" s="372"/>
      <c r="AS56" s="370"/>
      <c r="AT56" s="366"/>
      <c r="AU56" s="371"/>
      <c r="AV56" s="366"/>
      <c r="AW56" s="366"/>
      <c r="AX56" s="371"/>
      <c r="AY56" s="348" t="s">
        <v>103</v>
      </c>
      <c r="AZ56" s="347" t="s">
        <v>239</v>
      </c>
      <c r="BI56" s="256"/>
    </row>
    <row r="57" spans="1:61" s="41" customFormat="1" ht="24" customHeight="1">
      <c r="A57" s="620" t="s">
        <v>73</v>
      </c>
      <c r="B57" s="127" t="s">
        <v>64</v>
      </c>
      <c r="C57" s="203"/>
      <c r="D57" s="202">
        <v>1</v>
      </c>
      <c r="E57" s="202"/>
      <c r="F57" s="35"/>
      <c r="G57" s="35"/>
      <c r="H57" s="65"/>
      <c r="I57" s="630">
        <v>4</v>
      </c>
      <c r="J57" s="205">
        <f>36*I57</f>
        <v>144</v>
      </c>
      <c r="K57" s="224">
        <v>2</v>
      </c>
      <c r="L57" s="87">
        <v>8</v>
      </c>
      <c r="M57" s="63"/>
      <c r="N57" s="63"/>
      <c r="O57" s="224">
        <v>2</v>
      </c>
      <c r="P57" s="87">
        <v>12</v>
      </c>
      <c r="Q57" s="117">
        <f>SUM(K57:P57)</f>
        <v>24</v>
      </c>
      <c r="R57" s="166"/>
      <c r="S57" s="91">
        <f>J57-Q57</f>
        <v>120</v>
      </c>
      <c r="T57" s="166"/>
      <c r="U57" s="190">
        <f>SUM($K57:$L57)</f>
        <v>10</v>
      </c>
      <c r="V57" s="63"/>
      <c r="W57" s="117">
        <f>SUM($O57:$P57)</f>
        <v>14</v>
      </c>
      <c r="X57" s="224"/>
      <c r="Y57" s="63"/>
      <c r="Z57" s="87"/>
      <c r="AA57" s="171"/>
      <c r="AB57" s="63"/>
      <c r="AC57" s="117"/>
      <c r="AD57" s="224"/>
      <c r="AE57" s="63"/>
      <c r="AF57" s="87"/>
      <c r="AG57" s="171"/>
      <c r="AH57" s="224"/>
      <c r="AI57" s="117"/>
      <c r="AJ57" s="224"/>
      <c r="AK57" s="224"/>
      <c r="AL57" s="87"/>
      <c r="AM57" s="124"/>
      <c r="AN57" s="89"/>
      <c r="AO57" s="209"/>
      <c r="AP57" s="89"/>
      <c r="AQ57" s="89"/>
      <c r="AR57" s="47"/>
      <c r="AS57" s="124"/>
      <c r="AT57" s="89"/>
      <c r="AU57" s="209"/>
      <c r="AV57" s="89"/>
      <c r="AW57" s="89"/>
      <c r="AX57" s="209"/>
      <c r="AY57" s="155" t="s">
        <v>103</v>
      </c>
      <c r="AZ57" s="128" t="s">
        <v>239</v>
      </c>
      <c r="BI57" s="256"/>
    </row>
    <row r="58" spans="1:61" s="41" customFormat="1" ht="24" customHeight="1">
      <c r="A58" s="620" t="s">
        <v>73</v>
      </c>
      <c r="B58" s="127" t="s">
        <v>64</v>
      </c>
      <c r="C58" s="203">
        <v>2</v>
      </c>
      <c r="D58" s="202"/>
      <c r="E58" s="202"/>
      <c r="F58" s="35"/>
      <c r="G58" s="35"/>
      <c r="H58" s="65"/>
      <c r="I58" s="630">
        <v>4</v>
      </c>
      <c r="J58" s="205">
        <f>36*I58</f>
        <v>144</v>
      </c>
      <c r="K58" s="224">
        <v>2</v>
      </c>
      <c r="L58" s="87">
        <v>10</v>
      </c>
      <c r="M58" s="63"/>
      <c r="N58" s="63"/>
      <c r="O58" s="224">
        <v>2</v>
      </c>
      <c r="P58" s="87">
        <v>14</v>
      </c>
      <c r="Q58" s="117">
        <f>SUM(K58:P58)</f>
        <v>28</v>
      </c>
      <c r="R58" s="166"/>
      <c r="S58" s="91">
        <f>J58-Q58</f>
        <v>116</v>
      </c>
      <c r="T58" s="166"/>
      <c r="U58" s="171"/>
      <c r="V58" s="63"/>
      <c r="W58" s="172"/>
      <c r="X58" s="190">
        <f>SUM($K58:$L58)</f>
        <v>12</v>
      </c>
      <c r="Y58" s="63"/>
      <c r="Z58" s="117">
        <f>SUM($O58:$P58)</f>
        <v>16</v>
      </c>
      <c r="AA58" s="171"/>
      <c r="AB58" s="63"/>
      <c r="AC58" s="117"/>
      <c r="AD58" s="224"/>
      <c r="AE58" s="63"/>
      <c r="AF58" s="87"/>
      <c r="AG58" s="171"/>
      <c r="AH58" s="224"/>
      <c r="AI58" s="117"/>
      <c r="AJ58" s="224"/>
      <c r="AK58" s="224"/>
      <c r="AL58" s="87"/>
      <c r="AM58" s="124"/>
      <c r="AN58" s="89"/>
      <c r="AO58" s="209"/>
      <c r="AP58" s="89"/>
      <c r="AQ58" s="89"/>
      <c r="AR58" s="47"/>
      <c r="AS58" s="124"/>
      <c r="AT58" s="89"/>
      <c r="AU58" s="209"/>
      <c r="AV58" s="89"/>
      <c r="AW58" s="89"/>
      <c r="AX58" s="209"/>
      <c r="AY58" s="155" t="s">
        <v>103</v>
      </c>
      <c r="AZ58" s="128" t="s">
        <v>239</v>
      </c>
      <c r="BI58" s="256"/>
    </row>
    <row r="59" spans="1:61" s="41" customFormat="1" ht="24" customHeight="1">
      <c r="A59" s="620" t="s">
        <v>73</v>
      </c>
      <c r="B59" s="127" t="s">
        <v>64</v>
      </c>
      <c r="C59" s="203"/>
      <c r="D59" s="202"/>
      <c r="E59" s="202">
        <v>3</v>
      </c>
      <c r="F59" s="35"/>
      <c r="G59" s="35"/>
      <c r="H59" s="65"/>
      <c r="I59" s="630">
        <v>4</v>
      </c>
      <c r="J59" s="205">
        <f>36*I59</f>
        <v>144</v>
      </c>
      <c r="K59" s="224">
        <v>2</v>
      </c>
      <c r="L59" s="87">
        <v>8</v>
      </c>
      <c r="M59" s="63"/>
      <c r="N59" s="63"/>
      <c r="O59" s="224">
        <v>2</v>
      </c>
      <c r="P59" s="87">
        <v>10</v>
      </c>
      <c r="Q59" s="117">
        <f>SUM(K59:P59)</f>
        <v>22</v>
      </c>
      <c r="R59" s="166"/>
      <c r="S59" s="91">
        <f>J59-Q59</f>
        <v>122</v>
      </c>
      <c r="T59" s="166"/>
      <c r="U59" s="171"/>
      <c r="V59" s="63"/>
      <c r="W59" s="172"/>
      <c r="X59" s="224"/>
      <c r="Y59" s="63"/>
      <c r="Z59" s="87"/>
      <c r="AA59" s="190">
        <f>SUM($K59:$L59)</f>
        <v>10</v>
      </c>
      <c r="AB59" s="63"/>
      <c r="AC59" s="117">
        <f>SUM($O59:$P59)</f>
        <v>12</v>
      </c>
      <c r="AD59" s="224"/>
      <c r="AE59" s="63"/>
      <c r="AF59" s="87"/>
      <c r="AG59" s="171"/>
      <c r="AH59" s="224"/>
      <c r="AI59" s="117"/>
      <c r="AJ59" s="224"/>
      <c r="AK59" s="224"/>
      <c r="AL59" s="87"/>
      <c r="AM59" s="124"/>
      <c r="AN59" s="89"/>
      <c r="AO59" s="209"/>
      <c r="AP59" s="89"/>
      <c r="AQ59" s="89"/>
      <c r="AR59" s="47"/>
      <c r="AS59" s="124"/>
      <c r="AT59" s="89"/>
      <c r="AU59" s="209"/>
      <c r="AV59" s="89"/>
      <c r="AW59" s="89"/>
      <c r="AX59" s="209"/>
      <c r="AY59" s="155" t="s">
        <v>103</v>
      </c>
      <c r="AZ59" s="128" t="s">
        <v>239</v>
      </c>
      <c r="BI59" s="256"/>
    </row>
    <row r="60" spans="1:61" s="41" customFormat="1" ht="24" customHeight="1">
      <c r="A60" s="624" t="s">
        <v>74</v>
      </c>
      <c r="B60" s="625" t="s">
        <v>66</v>
      </c>
      <c r="C60" s="335" t="s">
        <v>39</v>
      </c>
      <c r="D60" s="358" t="s">
        <v>16</v>
      </c>
      <c r="E60" s="358" t="s">
        <v>37</v>
      </c>
      <c r="F60" s="626"/>
      <c r="G60" s="626"/>
      <c r="H60" s="364"/>
      <c r="I60" s="359" t="s">
        <v>54</v>
      </c>
      <c r="J60" s="359" t="s">
        <v>68</v>
      </c>
      <c r="K60" s="350"/>
      <c r="L60" s="372" t="s">
        <v>136</v>
      </c>
      <c r="M60" s="354"/>
      <c r="N60" s="354" t="s">
        <v>136</v>
      </c>
      <c r="O60" s="350"/>
      <c r="P60" s="351"/>
      <c r="Q60" s="356" t="s">
        <v>233</v>
      </c>
      <c r="R60" s="361"/>
      <c r="S60" s="352" t="s">
        <v>330</v>
      </c>
      <c r="T60" s="361"/>
      <c r="U60" s="370"/>
      <c r="V60" s="367"/>
      <c r="W60" s="371"/>
      <c r="X60" s="350" t="s">
        <v>55</v>
      </c>
      <c r="Y60" s="354" t="s">
        <v>55</v>
      </c>
      <c r="Z60" s="352"/>
      <c r="AA60" s="631" t="s">
        <v>54</v>
      </c>
      <c r="AB60" s="354" t="s">
        <v>54</v>
      </c>
      <c r="AC60" s="356"/>
      <c r="AD60" s="350" t="s">
        <v>54</v>
      </c>
      <c r="AE60" s="354" t="s">
        <v>54</v>
      </c>
      <c r="AF60" s="351"/>
      <c r="AG60" s="353"/>
      <c r="AH60" s="350"/>
      <c r="AI60" s="356"/>
      <c r="AJ60" s="350"/>
      <c r="AK60" s="350"/>
      <c r="AL60" s="351"/>
      <c r="AM60" s="370"/>
      <c r="AN60" s="366"/>
      <c r="AO60" s="371"/>
      <c r="AP60" s="366"/>
      <c r="AQ60" s="366"/>
      <c r="AR60" s="372"/>
      <c r="AS60" s="370"/>
      <c r="AT60" s="366"/>
      <c r="AU60" s="371"/>
      <c r="AV60" s="366"/>
      <c r="AW60" s="366"/>
      <c r="AX60" s="371"/>
      <c r="AY60" s="348" t="s">
        <v>103</v>
      </c>
      <c r="AZ60" s="347" t="s">
        <v>239</v>
      </c>
      <c r="BI60" s="256"/>
    </row>
    <row r="61" spans="1:61" s="41" customFormat="1" ht="24" customHeight="1">
      <c r="A61" s="620" t="s">
        <v>74</v>
      </c>
      <c r="B61" s="127" t="s">
        <v>66</v>
      </c>
      <c r="C61" s="203">
        <v>2</v>
      </c>
      <c r="D61" s="202"/>
      <c r="E61" s="202"/>
      <c r="F61" s="35"/>
      <c r="G61" s="35"/>
      <c r="H61" s="65"/>
      <c r="I61" s="630">
        <v>4</v>
      </c>
      <c r="J61" s="205">
        <f>36*I61</f>
        <v>144</v>
      </c>
      <c r="K61" s="224">
        <v>2</v>
      </c>
      <c r="L61" s="87">
        <v>12</v>
      </c>
      <c r="M61" s="63"/>
      <c r="N61" s="63">
        <v>14</v>
      </c>
      <c r="O61" s="224"/>
      <c r="P61" s="87"/>
      <c r="Q61" s="117">
        <f>SUM(K61:P61)</f>
        <v>28</v>
      </c>
      <c r="R61" s="166"/>
      <c r="S61" s="91">
        <f>J61-Q61</f>
        <v>116</v>
      </c>
      <c r="T61" s="166"/>
      <c r="U61" s="124"/>
      <c r="V61" s="207"/>
      <c r="W61" s="209"/>
      <c r="X61" s="190">
        <f>SUM($K61:$L61)</f>
        <v>14</v>
      </c>
      <c r="Y61" s="63">
        <f>SUM($M61:$N61)</f>
        <v>14</v>
      </c>
      <c r="Z61" s="117"/>
      <c r="AA61" s="190"/>
      <c r="AB61" s="63"/>
      <c r="AC61" s="117"/>
      <c r="AD61" s="224"/>
      <c r="AE61" s="63"/>
      <c r="AF61" s="87"/>
      <c r="AG61" s="171"/>
      <c r="AH61" s="224"/>
      <c r="AI61" s="117"/>
      <c r="AJ61" s="224"/>
      <c r="AK61" s="224"/>
      <c r="AL61" s="87"/>
      <c r="AM61" s="124"/>
      <c r="AN61" s="89"/>
      <c r="AO61" s="209"/>
      <c r="AP61" s="89"/>
      <c r="AQ61" s="89"/>
      <c r="AR61" s="47"/>
      <c r="AS61" s="124"/>
      <c r="AT61" s="89"/>
      <c r="AU61" s="209"/>
      <c r="AV61" s="89"/>
      <c r="AW61" s="89"/>
      <c r="AX61" s="209"/>
      <c r="AY61" s="155" t="s">
        <v>103</v>
      </c>
      <c r="AZ61" s="128" t="s">
        <v>239</v>
      </c>
      <c r="BI61" s="256"/>
    </row>
    <row r="62" spans="1:61" s="41" customFormat="1" ht="24" customHeight="1">
      <c r="A62" s="620" t="s">
        <v>74</v>
      </c>
      <c r="B62" s="127" t="s">
        <v>66</v>
      </c>
      <c r="C62" s="203"/>
      <c r="D62" s="202"/>
      <c r="E62" s="202">
        <v>3</v>
      </c>
      <c r="F62" s="35"/>
      <c r="G62" s="35"/>
      <c r="H62" s="65"/>
      <c r="I62" s="630">
        <v>4</v>
      </c>
      <c r="J62" s="205">
        <f>36*I62</f>
        <v>144</v>
      </c>
      <c r="K62" s="224">
        <v>2</v>
      </c>
      <c r="L62" s="87">
        <v>8</v>
      </c>
      <c r="M62" s="63"/>
      <c r="N62" s="63">
        <v>10</v>
      </c>
      <c r="O62" s="224"/>
      <c r="P62" s="87"/>
      <c r="Q62" s="117">
        <f>SUM(K62:P62)</f>
        <v>20</v>
      </c>
      <c r="R62" s="166"/>
      <c r="S62" s="91">
        <f>J62-Q62</f>
        <v>124</v>
      </c>
      <c r="T62" s="166"/>
      <c r="U62" s="124"/>
      <c r="V62" s="207"/>
      <c r="W62" s="209"/>
      <c r="X62" s="224"/>
      <c r="Y62" s="63"/>
      <c r="Z62" s="91"/>
      <c r="AA62" s="190">
        <f>SUM($K62:$L62)</f>
        <v>10</v>
      </c>
      <c r="AB62" s="63">
        <f>SUM($M62:$N62)</f>
        <v>10</v>
      </c>
      <c r="AC62" s="117"/>
      <c r="AD62" s="224"/>
      <c r="AE62" s="63"/>
      <c r="AF62" s="87"/>
      <c r="AG62" s="171"/>
      <c r="AH62" s="224"/>
      <c r="AI62" s="117"/>
      <c r="AJ62" s="224"/>
      <c r="AK62" s="224"/>
      <c r="AL62" s="87"/>
      <c r="AM62" s="124"/>
      <c r="AN62" s="89"/>
      <c r="AO62" s="209"/>
      <c r="AP62" s="89"/>
      <c r="AQ62" s="89"/>
      <c r="AR62" s="47"/>
      <c r="AS62" s="124"/>
      <c r="AT62" s="89"/>
      <c r="AU62" s="209"/>
      <c r="AV62" s="89"/>
      <c r="AW62" s="89"/>
      <c r="AX62" s="209"/>
      <c r="AY62" s="155" t="s">
        <v>103</v>
      </c>
      <c r="AZ62" s="128" t="s">
        <v>239</v>
      </c>
      <c r="BI62" s="256"/>
    </row>
    <row r="63" spans="1:61" s="41" customFormat="1" ht="24" customHeight="1">
      <c r="A63" s="620" t="s">
        <v>74</v>
      </c>
      <c r="B63" s="127" t="s">
        <v>66</v>
      </c>
      <c r="C63" s="203"/>
      <c r="D63" s="202">
        <v>4</v>
      </c>
      <c r="E63" s="202"/>
      <c r="F63" s="35"/>
      <c r="G63" s="35"/>
      <c r="H63" s="65"/>
      <c r="I63" s="630">
        <v>2</v>
      </c>
      <c r="J63" s="205">
        <f>36*I63</f>
        <v>72</v>
      </c>
      <c r="K63" s="224">
        <v>2</v>
      </c>
      <c r="L63" s="87">
        <v>8</v>
      </c>
      <c r="M63" s="63"/>
      <c r="N63" s="63">
        <v>10</v>
      </c>
      <c r="O63" s="224"/>
      <c r="P63" s="87"/>
      <c r="Q63" s="117">
        <f>SUM(K63:P63)</f>
        <v>20</v>
      </c>
      <c r="R63" s="166"/>
      <c r="S63" s="91">
        <f>J63-Q63</f>
        <v>52</v>
      </c>
      <c r="T63" s="166"/>
      <c r="U63" s="124"/>
      <c r="V63" s="207"/>
      <c r="W63" s="209"/>
      <c r="X63" s="224"/>
      <c r="Y63" s="63"/>
      <c r="Z63" s="91"/>
      <c r="AA63" s="190"/>
      <c r="AB63" s="63"/>
      <c r="AC63" s="117"/>
      <c r="AD63" s="190">
        <f>SUM($K63:$L63)</f>
        <v>10</v>
      </c>
      <c r="AE63" s="63">
        <f>SUM($M63:$N63)</f>
        <v>10</v>
      </c>
      <c r="AF63" s="117"/>
      <c r="AG63" s="171"/>
      <c r="AH63" s="224"/>
      <c r="AI63" s="117"/>
      <c r="AJ63" s="224"/>
      <c r="AK63" s="224"/>
      <c r="AL63" s="87"/>
      <c r="AM63" s="124"/>
      <c r="AN63" s="89"/>
      <c r="AO63" s="209"/>
      <c r="AP63" s="89"/>
      <c r="AQ63" s="89"/>
      <c r="AR63" s="47"/>
      <c r="AS63" s="124"/>
      <c r="AT63" s="89"/>
      <c r="AU63" s="209"/>
      <c r="AV63" s="89"/>
      <c r="AW63" s="89"/>
      <c r="AX63" s="209"/>
      <c r="AY63" s="155" t="s">
        <v>103</v>
      </c>
      <c r="AZ63" s="128" t="s">
        <v>239</v>
      </c>
      <c r="BI63" s="256"/>
    </row>
    <row r="64" spans="1:61" s="41" customFormat="1" ht="24" customHeight="1">
      <c r="A64" s="620" t="s">
        <v>75</v>
      </c>
      <c r="B64" s="127" t="s">
        <v>105</v>
      </c>
      <c r="C64" s="203">
        <v>1</v>
      </c>
      <c r="D64" s="202"/>
      <c r="E64" s="202"/>
      <c r="F64" s="35"/>
      <c r="G64" s="35"/>
      <c r="H64" s="65"/>
      <c r="I64" s="630">
        <v>4</v>
      </c>
      <c r="J64" s="205">
        <f>36*I64</f>
        <v>144</v>
      </c>
      <c r="K64" s="224">
        <v>2</v>
      </c>
      <c r="L64" s="87">
        <v>6</v>
      </c>
      <c r="M64" s="63"/>
      <c r="N64" s="63">
        <v>8</v>
      </c>
      <c r="O64" s="224"/>
      <c r="P64" s="87"/>
      <c r="Q64" s="117">
        <f>SUM(K64:P64)</f>
        <v>16</v>
      </c>
      <c r="R64" s="166"/>
      <c r="S64" s="91">
        <f>J64-Q64</f>
        <v>128</v>
      </c>
      <c r="T64" s="166"/>
      <c r="U64" s="190">
        <f>SUM($K64:$L64)</f>
        <v>8</v>
      </c>
      <c r="V64" s="63">
        <f>SUM($M64:$N64)</f>
        <v>8</v>
      </c>
      <c r="W64" s="117"/>
      <c r="X64" s="224"/>
      <c r="Y64" s="63"/>
      <c r="Z64" s="91"/>
      <c r="AA64" s="171"/>
      <c r="AB64" s="63"/>
      <c r="AC64" s="117"/>
      <c r="AD64" s="224"/>
      <c r="AE64" s="63"/>
      <c r="AF64" s="91"/>
      <c r="AG64" s="171"/>
      <c r="AH64" s="224"/>
      <c r="AI64" s="117"/>
      <c r="AJ64" s="224"/>
      <c r="AK64" s="224"/>
      <c r="AL64" s="87"/>
      <c r="AM64" s="124"/>
      <c r="AN64" s="89"/>
      <c r="AO64" s="209"/>
      <c r="AP64" s="89"/>
      <c r="AQ64" s="89"/>
      <c r="AR64" s="47"/>
      <c r="AS64" s="124"/>
      <c r="AT64" s="89"/>
      <c r="AU64" s="209"/>
      <c r="AV64" s="89"/>
      <c r="AW64" s="89"/>
      <c r="AX64" s="209"/>
      <c r="AY64" s="155" t="s">
        <v>103</v>
      </c>
      <c r="AZ64" s="129" t="s">
        <v>239</v>
      </c>
      <c r="BI64" s="256"/>
    </row>
    <row r="65" spans="1:61" s="56" customFormat="1" ht="24" customHeight="1">
      <c r="A65" s="624" t="s">
        <v>76</v>
      </c>
      <c r="B65" s="625" t="s">
        <v>114</v>
      </c>
      <c r="C65" s="335" t="s">
        <v>39</v>
      </c>
      <c r="D65" s="358" t="s">
        <v>39</v>
      </c>
      <c r="E65" s="358"/>
      <c r="F65" s="626"/>
      <c r="G65" s="626"/>
      <c r="H65" s="364"/>
      <c r="I65" s="359" t="s">
        <v>17</v>
      </c>
      <c r="J65" s="359" t="s">
        <v>227</v>
      </c>
      <c r="K65" s="335"/>
      <c r="L65" s="333" t="s">
        <v>58</v>
      </c>
      <c r="M65" s="332"/>
      <c r="N65" s="332"/>
      <c r="O65" s="331" t="s">
        <v>65</v>
      </c>
      <c r="P65" s="333" t="s">
        <v>313</v>
      </c>
      <c r="Q65" s="356" t="s">
        <v>328</v>
      </c>
      <c r="R65" s="348"/>
      <c r="S65" s="352" t="s">
        <v>329</v>
      </c>
      <c r="T65" s="361"/>
      <c r="U65" s="362" t="s">
        <v>15</v>
      </c>
      <c r="V65" s="358"/>
      <c r="W65" s="363" t="s">
        <v>15</v>
      </c>
      <c r="X65" s="335" t="s">
        <v>15</v>
      </c>
      <c r="Y65" s="358"/>
      <c r="Z65" s="364" t="s">
        <v>57</v>
      </c>
      <c r="AA65" s="362"/>
      <c r="AB65" s="358"/>
      <c r="AC65" s="365"/>
      <c r="AD65" s="366"/>
      <c r="AE65" s="367"/>
      <c r="AF65" s="368"/>
      <c r="AG65" s="362"/>
      <c r="AH65" s="358"/>
      <c r="AI65" s="369"/>
      <c r="AJ65" s="350"/>
      <c r="AK65" s="354"/>
      <c r="AL65" s="351"/>
      <c r="AM65" s="353"/>
      <c r="AN65" s="354"/>
      <c r="AO65" s="356"/>
      <c r="AP65" s="350"/>
      <c r="AQ65" s="354"/>
      <c r="AR65" s="351"/>
      <c r="AS65" s="353"/>
      <c r="AT65" s="354"/>
      <c r="AU65" s="356"/>
      <c r="AV65" s="350"/>
      <c r="AW65" s="354"/>
      <c r="AX65" s="360"/>
      <c r="AY65" s="348" t="s">
        <v>103</v>
      </c>
      <c r="AZ65" s="347" t="s">
        <v>165</v>
      </c>
      <c r="BI65" s="201"/>
    </row>
    <row r="66" spans="1:61" s="56" customFormat="1" ht="24" customHeight="1">
      <c r="A66" s="620" t="s">
        <v>76</v>
      </c>
      <c r="B66" s="127" t="s">
        <v>114</v>
      </c>
      <c r="C66" s="203"/>
      <c r="D66" s="202">
        <v>1</v>
      </c>
      <c r="E66" s="202"/>
      <c r="F66" s="35"/>
      <c r="G66" s="35"/>
      <c r="H66" s="65"/>
      <c r="I66" s="630">
        <v>3</v>
      </c>
      <c r="J66" s="205">
        <f>36*I66</f>
        <v>108</v>
      </c>
      <c r="K66" s="203">
        <v>2</v>
      </c>
      <c r="L66" s="78">
        <v>6</v>
      </c>
      <c r="M66" s="200"/>
      <c r="N66" s="200"/>
      <c r="O66" s="204" t="s">
        <v>65</v>
      </c>
      <c r="P66" s="78">
        <v>8</v>
      </c>
      <c r="Q66" s="117">
        <f>SUM(K66:P66)</f>
        <v>16</v>
      </c>
      <c r="R66" s="155"/>
      <c r="S66" s="91">
        <f>J66-Q66</f>
        <v>92</v>
      </c>
      <c r="T66" s="166"/>
      <c r="U66" s="190">
        <f>SUM($K66:$L66)</f>
        <v>8</v>
      </c>
      <c r="V66" s="63"/>
      <c r="W66" s="117">
        <f>SUM($O66:$P66)</f>
        <v>8</v>
      </c>
      <c r="X66" s="203"/>
      <c r="Y66" s="202"/>
      <c r="Z66" s="458"/>
      <c r="AA66" s="182"/>
      <c r="AB66" s="202"/>
      <c r="AC66" s="459"/>
      <c r="AD66" s="89"/>
      <c r="AE66" s="207"/>
      <c r="AF66" s="458"/>
      <c r="AG66" s="182"/>
      <c r="AH66" s="202"/>
      <c r="AI66" s="187"/>
      <c r="AJ66" s="460"/>
      <c r="AK66" s="35"/>
      <c r="AL66" s="458"/>
      <c r="AM66" s="461"/>
      <c r="AN66" s="35"/>
      <c r="AO66" s="459"/>
      <c r="AP66" s="460"/>
      <c r="AQ66" s="35"/>
      <c r="AR66" s="458"/>
      <c r="AS66" s="461"/>
      <c r="AT66" s="35"/>
      <c r="AU66" s="459"/>
      <c r="AV66" s="460"/>
      <c r="AW66" s="35"/>
      <c r="AX66" s="459"/>
      <c r="AY66" s="155" t="s">
        <v>103</v>
      </c>
      <c r="AZ66" s="128" t="s">
        <v>165</v>
      </c>
      <c r="BI66" s="201"/>
    </row>
    <row r="67" spans="1:61" s="56" customFormat="1" ht="24" customHeight="1">
      <c r="A67" s="620" t="s">
        <v>76</v>
      </c>
      <c r="B67" s="127" t="s">
        <v>114</v>
      </c>
      <c r="C67" s="203">
        <v>2</v>
      </c>
      <c r="D67" s="202"/>
      <c r="E67" s="202"/>
      <c r="F67" s="35"/>
      <c r="G67" s="35"/>
      <c r="H67" s="65"/>
      <c r="I67" s="630">
        <v>3</v>
      </c>
      <c r="J67" s="205">
        <f>36*I67</f>
        <v>108</v>
      </c>
      <c r="K67" s="203">
        <v>2</v>
      </c>
      <c r="L67" s="78">
        <v>6</v>
      </c>
      <c r="M67" s="200"/>
      <c r="N67" s="200"/>
      <c r="O67" s="204" t="s">
        <v>65</v>
      </c>
      <c r="P67" s="78">
        <v>12</v>
      </c>
      <c r="Q67" s="117">
        <f>SUM(K67:P67)</f>
        <v>20</v>
      </c>
      <c r="R67" s="155"/>
      <c r="S67" s="91">
        <f>J67-Q67</f>
        <v>88</v>
      </c>
      <c r="T67" s="166"/>
      <c r="U67" s="182"/>
      <c r="V67" s="202"/>
      <c r="W67" s="211"/>
      <c r="X67" s="190">
        <f>SUM($K67:$L67)</f>
        <v>8</v>
      </c>
      <c r="Y67" s="63"/>
      <c r="Z67" s="117">
        <f>SUM($O67:$P67)</f>
        <v>12</v>
      </c>
      <c r="AA67" s="182"/>
      <c r="AB67" s="202"/>
      <c r="AC67" s="459"/>
      <c r="AD67" s="89"/>
      <c r="AE67" s="207"/>
      <c r="AF67" s="458"/>
      <c r="AG67" s="182"/>
      <c r="AH67" s="202"/>
      <c r="AI67" s="187"/>
      <c r="AJ67" s="460"/>
      <c r="AK67" s="35"/>
      <c r="AL67" s="458"/>
      <c r="AM67" s="461"/>
      <c r="AN67" s="35"/>
      <c r="AO67" s="459"/>
      <c r="AP67" s="460"/>
      <c r="AQ67" s="35"/>
      <c r="AR67" s="458"/>
      <c r="AS67" s="461"/>
      <c r="AT67" s="35"/>
      <c r="AU67" s="459"/>
      <c r="AV67" s="460"/>
      <c r="AW67" s="35"/>
      <c r="AX67" s="459"/>
      <c r="AY67" s="155" t="s">
        <v>103</v>
      </c>
      <c r="AZ67" s="128" t="s">
        <v>165</v>
      </c>
      <c r="BI67" s="201"/>
    </row>
    <row r="68" spans="1:61" s="56" customFormat="1" ht="24" customHeight="1">
      <c r="A68" s="620" t="s">
        <v>77</v>
      </c>
      <c r="B68" s="632" t="s">
        <v>106</v>
      </c>
      <c r="C68" s="203">
        <v>1</v>
      </c>
      <c r="D68" s="633"/>
      <c r="E68" s="633"/>
      <c r="F68" s="200"/>
      <c r="G68" s="200"/>
      <c r="H68" s="78">
        <v>1</v>
      </c>
      <c r="I68" s="630">
        <v>4</v>
      </c>
      <c r="J68" s="205">
        <f>36*I68</f>
        <v>144</v>
      </c>
      <c r="K68" s="203">
        <v>2</v>
      </c>
      <c r="L68" s="78">
        <v>8</v>
      </c>
      <c r="M68" s="200"/>
      <c r="N68" s="200"/>
      <c r="O68" s="204">
        <v>2</v>
      </c>
      <c r="P68" s="78">
        <v>8</v>
      </c>
      <c r="Q68" s="117">
        <f>SUM(K68:P68)</f>
        <v>20</v>
      </c>
      <c r="R68" s="155"/>
      <c r="S68" s="91">
        <f>J68-Q68</f>
        <v>124</v>
      </c>
      <c r="T68" s="166"/>
      <c r="U68" s="190">
        <f>SUM($K68:$L68)</f>
        <v>10</v>
      </c>
      <c r="V68" s="63"/>
      <c r="W68" s="117">
        <f>SUM($O68:$P68)</f>
        <v>10</v>
      </c>
      <c r="X68" s="203"/>
      <c r="Y68" s="202"/>
      <c r="Z68" s="65"/>
      <c r="AA68" s="182"/>
      <c r="AB68" s="202"/>
      <c r="AC68" s="459"/>
      <c r="AD68" s="89"/>
      <c r="AE68" s="207"/>
      <c r="AF68" s="458"/>
      <c r="AG68" s="182"/>
      <c r="AH68" s="202"/>
      <c r="AI68" s="187"/>
      <c r="AJ68" s="460"/>
      <c r="AK68" s="35"/>
      <c r="AL68" s="458"/>
      <c r="AM68" s="461"/>
      <c r="AN68" s="35"/>
      <c r="AO68" s="459"/>
      <c r="AP68" s="460"/>
      <c r="AQ68" s="35"/>
      <c r="AR68" s="458"/>
      <c r="AS68" s="461"/>
      <c r="AT68" s="35"/>
      <c r="AU68" s="459"/>
      <c r="AV68" s="460"/>
      <c r="AW68" s="35"/>
      <c r="AX68" s="459"/>
      <c r="AY68" s="155" t="s">
        <v>104</v>
      </c>
      <c r="AZ68" s="128" t="s">
        <v>162</v>
      </c>
      <c r="BI68" s="201"/>
    </row>
    <row r="69" spans="1:61" s="41" customFormat="1" ht="24" customHeight="1">
      <c r="A69" s="624" t="s">
        <v>78</v>
      </c>
      <c r="B69" s="634" t="s">
        <v>145</v>
      </c>
      <c r="C69" s="335" t="s">
        <v>19</v>
      </c>
      <c r="D69" s="635" t="s">
        <v>261</v>
      </c>
      <c r="E69" s="635"/>
      <c r="F69" s="332"/>
      <c r="G69" s="332"/>
      <c r="H69" s="333" t="s">
        <v>19</v>
      </c>
      <c r="I69" s="348" t="s">
        <v>15</v>
      </c>
      <c r="J69" s="361" t="s">
        <v>67</v>
      </c>
      <c r="K69" s="350"/>
      <c r="L69" s="333" t="s">
        <v>15</v>
      </c>
      <c r="M69" s="354"/>
      <c r="N69" s="354"/>
      <c r="O69" s="350"/>
      <c r="P69" s="351" t="s">
        <v>185</v>
      </c>
      <c r="Q69" s="356" t="s">
        <v>222</v>
      </c>
      <c r="R69" s="361"/>
      <c r="S69" s="352" t="s">
        <v>316</v>
      </c>
      <c r="T69" s="361"/>
      <c r="U69" s="353"/>
      <c r="V69" s="354"/>
      <c r="W69" s="355"/>
      <c r="X69" s="350" t="s">
        <v>15</v>
      </c>
      <c r="Y69" s="354"/>
      <c r="Z69" s="351" t="s">
        <v>57</v>
      </c>
      <c r="AA69" s="353"/>
      <c r="AB69" s="354"/>
      <c r="AC69" s="356" t="s">
        <v>59</v>
      </c>
      <c r="AD69" s="350"/>
      <c r="AE69" s="354"/>
      <c r="AF69" s="351" t="s">
        <v>55</v>
      </c>
      <c r="AG69" s="353"/>
      <c r="AH69" s="354"/>
      <c r="AI69" s="356"/>
      <c r="AJ69" s="350"/>
      <c r="AK69" s="354"/>
      <c r="AL69" s="351"/>
      <c r="AM69" s="353"/>
      <c r="AN69" s="354"/>
      <c r="AO69" s="356"/>
      <c r="AP69" s="350"/>
      <c r="AQ69" s="354"/>
      <c r="AR69" s="351"/>
      <c r="AS69" s="353"/>
      <c r="AT69" s="354"/>
      <c r="AU69" s="356"/>
      <c r="AV69" s="350"/>
      <c r="AW69" s="354"/>
      <c r="AX69" s="356"/>
      <c r="AY69" s="348" t="s">
        <v>104</v>
      </c>
      <c r="AZ69" s="347" t="s">
        <v>162</v>
      </c>
      <c r="BI69" s="256"/>
    </row>
    <row r="70" spans="1:61" s="41" customFormat="1" ht="24" customHeight="1">
      <c r="A70" s="620" t="s">
        <v>78</v>
      </c>
      <c r="B70" s="632" t="s">
        <v>145</v>
      </c>
      <c r="C70" s="203"/>
      <c r="D70" s="636">
        <v>2</v>
      </c>
      <c r="E70" s="637"/>
      <c r="F70" s="200"/>
      <c r="G70" s="200"/>
      <c r="H70" s="78"/>
      <c r="I70" s="630">
        <v>3</v>
      </c>
      <c r="J70" s="205">
        <f>36*I70</f>
        <v>108</v>
      </c>
      <c r="K70" s="224">
        <v>2</v>
      </c>
      <c r="L70" s="78">
        <v>6</v>
      </c>
      <c r="M70" s="63"/>
      <c r="N70" s="63"/>
      <c r="O70" s="224"/>
      <c r="P70" s="87">
        <v>12</v>
      </c>
      <c r="Q70" s="117">
        <f>SUM(K70:P70)</f>
        <v>20</v>
      </c>
      <c r="R70" s="166"/>
      <c r="S70" s="91">
        <f>J70-Q70</f>
        <v>88</v>
      </c>
      <c r="T70" s="166"/>
      <c r="U70" s="171"/>
      <c r="V70" s="63"/>
      <c r="W70" s="172"/>
      <c r="X70" s="190">
        <f>SUM($K70:$L70)</f>
        <v>8</v>
      </c>
      <c r="Y70" s="63"/>
      <c r="Z70" s="117">
        <f>SUM($O70:$P70)</f>
        <v>12</v>
      </c>
      <c r="AA70" s="171"/>
      <c r="AB70" s="63"/>
      <c r="AC70" s="117"/>
      <c r="AD70" s="224"/>
      <c r="AE70" s="63"/>
      <c r="AF70" s="87"/>
      <c r="AG70" s="171"/>
      <c r="AH70" s="63"/>
      <c r="AI70" s="117"/>
      <c r="AJ70" s="224"/>
      <c r="AK70" s="63"/>
      <c r="AL70" s="87"/>
      <c r="AM70" s="171"/>
      <c r="AN70" s="63"/>
      <c r="AO70" s="117"/>
      <c r="AP70" s="224"/>
      <c r="AQ70" s="63"/>
      <c r="AR70" s="87"/>
      <c r="AS70" s="171"/>
      <c r="AT70" s="63"/>
      <c r="AU70" s="117"/>
      <c r="AV70" s="224"/>
      <c r="AW70" s="63"/>
      <c r="AX70" s="117"/>
      <c r="AY70" s="155" t="s">
        <v>104</v>
      </c>
      <c r="AZ70" s="128" t="s">
        <v>162</v>
      </c>
      <c r="BI70" s="256"/>
    </row>
    <row r="71" spans="1:61" s="41" customFormat="1" ht="24" customHeight="1">
      <c r="A71" s="620" t="s">
        <v>78</v>
      </c>
      <c r="B71" s="632" t="s">
        <v>145</v>
      </c>
      <c r="C71" s="203"/>
      <c r="D71" s="636">
        <v>3</v>
      </c>
      <c r="E71" s="637"/>
      <c r="F71" s="200"/>
      <c r="G71" s="200"/>
      <c r="H71" s="78">
        <v>3</v>
      </c>
      <c r="I71" s="630">
        <v>3</v>
      </c>
      <c r="J71" s="205">
        <f>36*I71</f>
        <v>108</v>
      </c>
      <c r="K71" s="224"/>
      <c r="L71" s="78"/>
      <c r="M71" s="63"/>
      <c r="N71" s="63"/>
      <c r="O71" s="224">
        <v>2</v>
      </c>
      <c r="P71" s="87">
        <v>16</v>
      </c>
      <c r="Q71" s="117">
        <f>SUM(K71:P71)</f>
        <v>18</v>
      </c>
      <c r="R71" s="166"/>
      <c r="S71" s="91">
        <f>J71-Q71</f>
        <v>90</v>
      </c>
      <c r="T71" s="166"/>
      <c r="U71" s="171"/>
      <c r="V71" s="63"/>
      <c r="W71" s="172"/>
      <c r="X71" s="224"/>
      <c r="Y71" s="63"/>
      <c r="Z71" s="87"/>
      <c r="AA71" s="190"/>
      <c r="AB71" s="63"/>
      <c r="AC71" s="117">
        <f>SUM($O71:$P71)</f>
        <v>18</v>
      </c>
      <c r="AD71" s="224"/>
      <c r="AE71" s="63"/>
      <c r="AF71" s="87"/>
      <c r="AG71" s="171"/>
      <c r="AH71" s="63"/>
      <c r="AI71" s="117"/>
      <c r="AJ71" s="224"/>
      <c r="AK71" s="63"/>
      <c r="AL71" s="87"/>
      <c r="AM71" s="171"/>
      <c r="AN71" s="63"/>
      <c r="AO71" s="117"/>
      <c r="AP71" s="224"/>
      <c r="AQ71" s="63"/>
      <c r="AR71" s="87"/>
      <c r="AS71" s="171"/>
      <c r="AT71" s="63"/>
      <c r="AU71" s="117"/>
      <c r="AV71" s="224"/>
      <c r="AW71" s="63"/>
      <c r="AX71" s="117"/>
      <c r="AY71" s="155" t="s">
        <v>104</v>
      </c>
      <c r="AZ71" s="128" t="s">
        <v>162</v>
      </c>
      <c r="BI71" s="256"/>
    </row>
    <row r="72" spans="1:61" s="41" customFormat="1" ht="24" customHeight="1">
      <c r="A72" s="620" t="s">
        <v>78</v>
      </c>
      <c r="B72" s="632" t="s">
        <v>145</v>
      </c>
      <c r="C72" s="638">
        <v>4</v>
      </c>
      <c r="D72" s="202"/>
      <c r="E72" s="200"/>
      <c r="F72" s="200"/>
      <c r="G72" s="200"/>
      <c r="H72" s="78"/>
      <c r="I72" s="630">
        <v>2</v>
      </c>
      <c r="J72" s="205">
        <f>36*I72</f>
        <v>72</v>
      </c>
      <c r="K72" s="224"/>
      <c r="L72" s="87"/>
      <c r="M72" s="63"/>
      <c r="N72" s="63"/>
      <c r="O72" s="224">
        <v>2</v>
      </c>
      <c r="P72" s="87">
        <v>12</v>
      </c>
      <c r="Q72" s="117">
        <f>SUM(K72:P72)</f>
        <v>14</v>
      </c>
      <c r="R72" s="166"/>
      <c r="S72" s="91">
        <f>J72-Q72</f>
        <v>58</v>
      </c>
      <c r="T72" s="166"/>
      <c r="U72" s="171"/>
      <c r="V72" s="63"/>
      <c r="W72" s="117"/>
      <c r="X72" s="224"/>
      <c r="Y72" s="63"/>
      <c r="Z72" s="87"/>
      <c r="AA72" s="124"/>
      <c r="AB72" s="207"/>
      <c r="AC72" s="117"/>
      <c r="AD72" s="190"/>
      <c r="AE72" s="63"/>
      <c r="AF72" s="117">
        <f>SUM($O72:$P72)</f>
        <v>14</v>
      </c>
      <c r="AG72" s="171"/>
      <c r="AH72" s="63"/>
      <c r="AI72" s="117"/>
      <c r="AJ72" s="224"/>
      <c r="AK72" s="63"/>
      <c r="AL72" s="87"/>
      <c r="AM72" s="171"/>
      <c r="AN72" s="63"/>
      <c r="AO72" s="117"/>
      <c r="AP72" s="224"/>
      <c r="AQ72" s="63"/>
      <c r="AR72" s="87"/>
      <c r="AS72" s="171"/>
      <c r="AT72" s="63"/>
      <c r="AU72" s="117"/>
      <c r="AV72" s="224"/>
      <c r="AW72" s="63"/>
      <c r="AX72" s="117"/>
      <c r="AY72" s="155" t="s">
        <v>104</v>
      </c>
      <c r="AZ72" s="128" t="s">
        <v>162</v>
      </c>
      <c r="BI72" s="256"/>
    </row>
    <row r="73" spans="1:61" s="41" customFormat="1" ht="24" customHeight="1">
      <c r="A73" s="624" t="s">
        <v>79</v>
      </c>
      <c r="B73" s="625" t="s">
        <v>69</v>
      </c>
      <c r="C73" s="335" t="s">
        <v>19</v>
      </c>
      <c r="D73" s="358" t="s">
        <v>19</v>
      </c>
      <c r="E73" s="358"/>
      <c r="F73" s="626"/>
      <c r="G73" s="626"/>
      <c r="H73" s="364"/>
      <c r="I73" s="359" t="s">
        <v>17</v>
      </c>
      <c r="J73" s="348" t="s">
        <v>112</v>
      </c>
      <c r="K73" s="350"/>
      <c r="L73" s="372" t="s">
        <v>59</v>
      </c>
      <c r="M73" s="354"/>
      <c r="N73" s="354"/>
      <c r="O73" s="350"/>
      <c r="P73" s="351" t="s">
        <v>313</v>
      </c>
      <c r="Q73" s="356" t="s">
        <v>223</v>
      </c>
      <c r="R73" s="361"/>
      <c r="S73" s="352" t="s">
        <v>327</v>
      </c>
      <c r="T73" s="361"/>
      <c r="U73" s="353"/>
      <c r="V73" s="350"/>
      <c r="W73" s="355"/>
      <c r="X73" s="350"/>
      <c r="Y73" s="354"/>
      <c r="Z73" s="351"/>
      <c r="AA73" s="370" t="s">
        <v>15</v>
      </c>
      <c r="AB73" s="354"/>
      <c r="AC73" s="355" t="s">
        <v>54</v>
      </c>
      <c r="AD73" s="350" t="s">
        <v>54</v>
      </c>
      <c r="AE73" s="354"/>
      <c r="AF73" s="351" t="s">
        <v>54</v>
      </c>
      <c r="AG73" s="353"/>
      <c r="AH73" s="354"/>
      <c r="AI73" s="356"/>
      <c r="AJ73" s="350"/>
      <c r="AK73" s="354"/>
      <c r="AL73" s="351"/>
      <c r="AM73" s="353"/>
      <c r="AN73" s="354"/>
      <c r="AO73" s="356"/>
      <c r="AP73" s="350"/>
      <c r="AQ73" s="354"/>
      <c r="AR73" s="351"/>
      <c r="AS73" s="353"/>
      <c r="AT73" s="354"/>
      <c r="AU73" s="356"/>
      <c r="AV73" s="350"/>
      <c r="AW73" s="354"/>
      <c r="AX73" s="356"/>
      <c r="AY73" s="348" t="s">
        <v>103</v>
      </c>
      <c r="AZ73" s="347" t="s">
        <v>239</v>
      </c>
      <c r="BI73" s="256"/>
    </row>
    <row r="74" spans="1:61" s="41" customFormat="1" ht="24" customHeight="1">
      <c r="A74" s="620" t="s">
        <v>79</v>
      </c>
      <c r="B74" s="127" t="s">
        <v>69</v>
      </c>
      <c r="C74" s="203"/>
      <c r="D74" s="202">
        <v>3</v>
      </c>
      <c r="E74" s="202"/>
      <c r="F74" s="35"/>
      <c r="G74" s="35"/>
      <c r="H74" s="65"/>
      <c r="I74" s="630">
        <v>3</v>
      </c>
      <c r="J74" s="205">
        <f>36*I74</f>
        <v>108</v>
      </c>
      <c r="K74" s="224">
        <v>2</v>
      </c>
      <c r="L74" s="87">
        <v>6</v>
      </c>
      <c r="M74" s="63"/>
      <c r="N74" s="63"/>
      <c r="O74" s="224"/>
      <c r="P74" s="87">
        <v>10</v>
      </c>
      <c r="Q74" s="117">
        <f>SUM(K74:P74)</f>
        <v>18</v>
      </c>
      <c r="R74" s="166"/>
      <c r="S74" s="91">
        <f>J74-Q74</f>
        <v>90</v>
      </c>
      <c r="T74" s="166"/>
      <c r="U74" s="171"/>
      <c r="V74" s="63"/>
      <c r="W74" s="117"/>
      <c r="X74" s="190"/>
      <c r="Y74" s="63"/>
      <c r="Z74" s="117"/>
      <c r="AA74" s="190">
        <f>SUM($K74:$L74)</f>
        <v>8</v>
      </c>
      <c r="AB74" s="63"/>
      <c r="AC74" s="117">
        <f>SUM($O74:$P74)</f>
        <v>10</v>
      </c>
      <c r="AD74" s="224"/>
      <c r="AE74" s="63"/>
      <c r="AF74" s="87"/>
      <c r="AG74" s="171"/>
      <c r="AH74" s="63"/>
      <c r="AI74" s="117"/>
      <c r="AJ74" s="224"/>
      <c r="AK74" s="63"/>
      <c r="AL74" s="87"/>
      <c r="AM74" s="171"/>
      <c r="AN74" s="63"/>
      <c r="AO74" s="117"/>
      <c r="AP74" s="224"/>
      <c r="AQ74" s="63"/>
      <c r="AR74" s="87"/>
      <c r="AS74" s="171"/>
      <c r="AT74" s="63"/>
      <c r="AU74" s="117"/>
      <c r="AV74" s="224"/>
      <c r="AW74" s="63"/>
      <c r="AX74" s="117"/>
      <c r="AY74" s="155" t="s">
        <v>103</v>
      </c>
      <c r="AZ74" s="128" t="s">
        <v>239</v>
      </c>
      <c r="BI74" s="256"/>
    </row>
    <row r="75" spans="1:61" s="41" customFormat="1" ht="24" customHeight="1">
      <c r="A75" s="620" t="s">
        <v>79</v>
      </c>
      <c r="B75" s="127" t="s">
        <v>69</v>
      </c>
      <c r="C75" s="203">
        <v>4</v>
      </c>
      <c r="D75" s="202"/>
      <c r="E75" s="202"/>
      <c r="F75" s="35"/>
      <c r="G75" s="35"/>
      <c r="H75" s="65"/>
      <c r="I75" s="630">
        <v>3</v>
      </c>
      <c r="J75" s="205">
        <f>36*I75</f>
        <v>108</v>
      </c>
      <c r="K75" s="224">
        <v>2</v>
      </c>
      <c r="L75" s="87">
        <v>8</v>
      </c>
      <c r="M75" s="63"/>
      <c r="N75" s="63"/>
      <c r="O75" s="224"/>
      <c r="P75" s="87">
        <v>10</v>
      </c>
      <c r="Q75" s="117">
        <f>SUM(K75:P75)</f>
        <v>20</v>
      </c>
      <c r="R75" s="166"/>
      <c r="S75" s="91">
        <f>J75-Q75</f>
        <v>88</v>
      </c>
      <c r="T75" s="166"/>
      <c r="U75" s="171"/>
      <c r="V75" s="63"/>
      <c r="W75" s="117"/>
      <c r="X75" s="224"/>
      <c r="Y75" s="63"/>
      <c r="Z75" s="87"/>
      <c r="AA75" s="190"/>
      <c r="AB75" s="63"/>
      <c r="AC75" s="117"/>
      <c r="AD75" s="190">
        <f>SUM($K75:$L75)</f>
        <v>10</v>
      </c>
      <c r="AE75" s="63"/>
      <c r="AF75" s="117">
        <f>SUM($O75:$P75)</f>
        <v>10</v>
      </c>
      <c r="AG75" s="171"/>
      <c r="AH75" s="63"/>
      <c r="AI75" s="117"/>
      <c r="AJ75" s="224"/>
      <c r="AK75" s="63"/>
      <c r="AL75" s="87"/>
      <c r="AM75" s="171"/>
      <c r="AN75" s="63"/>
      <c r="AO75" s="117"/>
      <c r="AP75" s="224"/>
      <c r="AQ75" s="63"/>
      <c r="AR75" s="87"/>
      <c r="AS75" s="171"/>
      <c r="AT75" s="63"/>
      <c r="AU75" s="117"/>
      <c r="AV75" s="224"/>
      <c r="AW75" s="63"/>
      <c r="AX75" s="117"/>
      <c r="AY75" s="155" t="s">
        <v>103</v>
      </c>
      <c r="AZ75" s="128" t="s">
        <v>239</v>
      </c>
      <c r="BI75" s="256"/>
    </row>
    <row r="76" spans="1:61" s="56" customFormat="1" ht="24" customHeight="1">
      <c r="A76" s="624" t="s">
        <v>107</v>
      </c>
      <c r="B76" s="634" t="s">
        <v>115</v>
      </c>
      <c r="C76" s="335" t="s">
        <v>37</v>
      </c>
      <c r="D76" s="639" t="s">
        <v>19</v>
      </c>
      <c r="E76" s="639"/>
      <c r="F76" s="332"/>
      <c r="G76" s="332"/>
      <c r="H76" s="333" t="s">
        <v>19</v>
      </c>
      <c r="I76" s="348" t="s">
        <v>45</v>
      </c>
      <c r="J76" s="357" t="s">
        <v>44</v>
      </c>
      <c r="K76" s="350"/>
      <c r="L76" s="351" t="s">
        <v>317</v>
      </c>
      <c r="M76" s="354"/>
      <c r="N76" s="354" t="s">
        <v>17</v>
      </c>
      <c r="O76" s="350"/>
      <c r="P76" s="351" t="s">
        <v>313</v>
      </c>
      <c r="Q76" s="356" t="s">
        <v>320</v>
      </c>
      <c r="R76" s="361"/>
      <c r="S76" s="352" t="s">
        <v>326</v>
      </c>
      <c r="T76" s="361"/>
      <c r="U76" s="353"/>
      <c r="V76" s="354"/>
      <c r="W76" s="355"/>
      <c r="X76" s="350"/>
      <c r="Y76" s="354"/>
      <c r="Z76" s="351"/>
      <c r="AA76" s="353"/>
      <c r="AB76" s="354"/>
      <c r="AC76" s="356"/>
      <c r="AD76" s="350" t="s">
        <v>54</v>
      </c>
      <c r="AE76" s="354"/>
      <c r="AF76" s="351" t="s">
        <v>54</v>
      </c>
      <c r="AG76" s="353" t="s">
        <v>57</v>
      </c>
      <c r="AH76" s="354" t="s">
        <v>17</v>
      </c>
      <c r="AI76" s="356" t="s">
        <v>54</v>
      </c>
      <c r="AJ76" s="350"/>
      <c r="AK76" s="354"/>
      <c r="AL76" s="351"/>
      <c r="AM76" s="353"/>
      <c r="AN76" s="354"/>
      <c r="AO76" s="356"/>
      <c r="AP76" s="350"/>
      <c r="AQ76" s="354"/>
      <c r="AR76" s="351"/>
      <c r="AS76" s="353"/>
      <c r="AT76" s="354"/>
      <c r="AU76" s="356"/>
      <c r="AV76" s="350"/>
      <c r="AW76" s="354"/>
      <c r="AX76" s="360"/>
      <c r="AY76" s="359" t="s">
        <v>104</v>
      </c>
      <c r="AZ76" s="347" t="s">
        <v>162</v>
      </c>
      <c r="BI76" s="201"/>
    </row>
    <row r="77" spans="1:61" s="56" customFormat="1" ht="24" customHeight="1">
      <c r="A77" s="620" t="s">
        <v>107</v>
      </c>
      <c r="B77" s="632" t="s">
        <v>115</v>
      </c>
      <c r="C77" s="203"/>
      <c r="D77" s="637">
        <v>4</v>
      </c>
      <c r="E77" s="637"/>
      <c r="F77" s="200"/>
      <c r="G77" s="200"/>
      <c r="H77" s="78">
        <v>4</v>
      </c>
      <c r="I77" s="630">
        <v>3</v>
      </c>
      <c r="J77" s="205">
        <f t="shared" ref="J77:J83" si="0">36*I77</f>
        <v>108</v>
      </c>
      <c r="K77" s="224">
        <v>2</v>
      </c>
      <c r="L77" s="87">
        <v>8</v>
      </c>
      <c r="M77" s="63"/>
      <c r="N77" s="63"/>
      <c r="O77" s="224">
        <v>2</v>
      </c>
      <c r="P77" s="87">
        <v>8</v>
      </c>
      <c r="Q77" s="117">
        <f t="shared" ref="Q77:Q93" si="1">SUM(K77:P77)</f>
        <v>20</v>
      </c>
      <c r="R77" s="166"/>
      <c r="S77" s="91">
        <f t="shared" ref="S77:S83" si="2">J77-Q77</f>
        <v>88</v>
      </c>
      <c r="T77" s="166"/>
      <c r="U77" s="171"/>
      <c r="V77" s="63"/>
      <c r="W77" s="172"/>
      <c r="X77" s="224"/>
      <c r="Y77" s="63"/>
      <c r="Z77" s="87"/>
      <c r="AA77" s="190"/>
      <c r="AB77" s="63"/>
      <c r="AC77" s="117"/>
      <c r="AD77" s="190">
        <f>SUM($K77:$L77)</f>
        <v>10</v>
      </c>
      <c r="AE77" s="63"/>
      <c r="AF77" s="117">
        <f>SUM($O77:$P77)</f>
        <v>10</v>
      </c>
      <c r="AG77" s="171"/>
      <c r="AH77" s="63"/>
      <c r="AI77" s="117"/>
      <c r="AJ77" s="224"/>
      <c r="AK77" s="63"/>
      <c r="AL77" s="87"/>
      <c r="AM77" s="171"/>
      <c r="AN77" s="63"/>
      <c r="AO77" s="117"/>
      <c r="AP77" s="224"/>
      <c r="AQ77" s="63"/>
      <c r="AR77" s="87"/>
      <c r="AS77" s="171"/>
      <c r="AT77" s="63"/>
      <c r="AU77" s="117"/>
      <c r="AV77" s="224"/>
      <c r="AW77" s="63"/>
      <c r="AX77" s="193"/>
      <c r="AY77" s="155" t="s">
        <v>104</v>
      </c>
      <c r="AZ77" s="128" t="s">
        <v>162</v>
      </c>
      <c r="BI77" s="201"/>
    </row>
    <row r="78" spans="1:61" s="56" customFormat="1" ht="24" customHeight="1">
      <c r="A78" s="620" t="s">
        <v>107</v>
      </c>
      <c r="B78" s="632" t="s">
        <v>115</v>
      </c>
      <c r="C78" s="203">
        <v>5</v>
      </c>
      <c r="D78" s="637"/>
      <c r="E78" s="637"/>
      <c r="F78" s="200"/>
      <c r="G78" s="200"/>
      <c r="H78" s="78"/>
      <c r="I78" s="630">
        <v>4</v>
      </c>
      <c r="J78" s="205">
        <f t="shared" si="0"/>
        <v>144</v>
      </c>
      <c r="K78" s="62">
        <v>2</v>
      </c>
      <c r="L78" s="87">
        <v>10</v>
      </c>
      <c r="M78" s="63"/>
      <c r="N78" s="63">
        <v>6</v>
      </c>
      <c r="O78" s="224"/>
      <c r="P78" s="87">
        <v>10</v>
      </c>
      <c r="Q78" s="117">
        <f t="shared" si="1"/>
        <v>28</v>
      </c>
      <c r="R78" s="166"/>
      <c r="S78" s="91">
        <f t="shared" si="2"/>
        <v>116</v>
      </c>
      <c r="T78" s="166"/>
      <c r="U78" s="171"/>
      <c r="V78" s="63"/>
      <c r="W78" s="172"/>
      <c r="X78" s="224"/>
      <c r="Y78" s="63"/>
      <c r="Z78" s="87"/>
      <c r="AA78" s="171"/>
      <c r="AB78" s="63"/>
      <c r="AC78" s="117"/>
      <c r="AD78" s="190"/>
      <c r="AE78" s="63"/>
      <c r="AF78" s="117"/>
      <c r="AG78" s="190">
        <f>SUM($K78:$L78)</f>
        <v>12</v>
      </c>
      <c r="AH78" s="63">
        <f>SUM($M78:$N78)</f>
        <v>6</v>
      </c>
      <c r="AI78" s="117">
        <f>SUM($O78:$P78)</f>
        <v>10</v>
      </c>
      <c r="AJ78" s="224"/>
      <c r="AK78" s="63"/>
      <c r="AL78" s="87"/>
      <c r="AM78" s="171"/>
      <c r="AN78" s="63"/>
      <c r="AO78" s="117"/>
      <c r="AP78" s="224"/>
      <c r="AQ78" s="63"/>
      <c r="AR78" s="87"/>
      <c r="AS78" s="171"/>
      <c r="AT78" s="63"/>
      <c r="AU78" s="117"/>
      <c r="AV78" s="224"/>
      <c r="AW78" s="63"/>
      <c r="AX78" s="193"/>
      <c r="AY78" s="155" t="s">
        <v>104</v>
      </c>
      <c r="AZ78" s="128" t="s">
        <v>162</v>
      </c>
      <c r="BI78" s="201"/>
    </row>
    <row r="79" spans="1:61" s="41" customFormat="1" ht="24" customHeight="1">
      <c r="A79" s="620" t="s">
        <v>108</v>
      </c>
      <c r="B79" s="127" t="s">
        <v>46</v>
      </c>
      <c r="C79" s="203"/>
      <c r="D79" s="202">
        <v>4</v>
      </c>
      <c r="E79" s="202"/>
      <c r="F79" s="35"/>
      <c r="G79" s="35"/>
      <c r="H79" s="65"/>
      <c r="I79" s="630">
        <v>2</v>
      </c>
      <c r="J79" s="205">
        <f t="shared" si="0"/>
        <v>72</v>
      </c>
      <c r="K79" s="224">
        <v>2</v>
      </c>
      <c r="L79" s="87">
        <v>4</v>
      </c>
      <c r="M79" s="63"/>
      <c r="N79" s="63"/>
      <c r="O79" s="224"/>
      <c r="P79" s="87">
        <v>6</v>
      </c>
      <c r="Q79" s="117">
        <f t="shared" si="1"/>
        <v>12</v>
      </c>
      <c r="R79" s="166"/>
      <c r="S79" s="91">
        <f t="shared" si="2"/>
        <v>60</v>
      </c>
      <c r="T79" s="166"/>
      <c r="U79" s="171"/>
      <c r="V79" s="63"/>
      <c r="W79" s="172"/>
      <c r="X79" s="224"/>
      <c r="Y79" s="63"/>
      <c r="Z79" s="87"/>
      <c r="AA79" s="171"/>
      <c r="AB79" s="63"/>
      <c r="AC79" s="117"/>
      <c r="AD79" s="190">
        <f>SUM($K79:$L79)</f>
        <v>6</v>
      </c>
      <c r="AE79" s="63"/>
      <c r="AF79" s="117">
        <f>SUM($O79:$P79)</f>
        <v>6</v>
      </c>
      <c r="AG79" s="190"/>
      <c r="AH79" s="63"/>
      <c r="AI79" s="117"/>
      <c r="AJ79" s="171"/>
      <c r="AK79" s="63"/>
      <c r="AL79" s="117"/>
      <c r="AM79" s="171"/>
      <c r="AN79" s="224"/>
      <c r="AO79" s="117"/>
      <c r="AP79" s="224"/>
      <c r="AQ79" s="224"/>
      <c r="AR79" s="87"/>
      <c r="AS79" s="171"/>
      <c r="AT79" s="224"/>
      <c r="AU79" s="117"/>
      <c r="AV79" s="224"/>
      <c r="AW79" s="224"/>
      <c r="AX79" s="117"/>
      <c r="AY79" s="155" t="s">
        <v>103</v>
      </c>
      <c r="AZ79" s="128" t="s">
        <v>215</v>
      </c>
      <c r="BI79" s="256"/>
    </row>
    <row r="80" spans="1:61" s="56" customFormat="1" ht="24" customHeight="1">
      <c r="A80" s="620" t="s">
        <v>109</v>
      </c>
      <c r="B80" s="632" t="s">
        <v>146</v>
      </c>
      <c r="C80" s="203">
        <v>7</v>
      </c>
      <c r="D80" s="200"/>
      <c r="E80" s="200"/>
      <c r="F80" s="200"/>
      <c r="G80" s="200"/>
      <c r="H80" s="78"/>
      <c r="I80" s="630">
        <v>5</v>
      </c>
      <c r="J80" s="205">
        <f t="shared" si="0"/>
        <v>180</v>
      </c>
      <c r="K80" s="62">
        <v>2</v>
      </c>
      <c r="L80" s="87">
        <v>10</v>
      </c>
      <c r="M80" s="63"/>
      <c r="N80" s="63">
        <v>12</v>
      </c>
      <c r="O80" s="224"/>
      <c r="P80" s="87">
        <v>12</v>
      </c>
      <c r="Q80" s="117">
        <f t="shared" si="1"/>
        <v>36</v>
      </c>
      <c r="R80" s="166"/>
      <c r="S80" s="91">
        <f t="shared" si="2"/>
        <v>144</v>
      </c>
      <c r="T80" s="166"/>
      <c r="U80" s="171"/>
      <c r="V80" s="63"/>
      <c r="W80" s="172"/>
      <c r="X80" s="224"/>
      <c r="Y80" s="63"/>
      <c r="Z80" s="87"/>
      <c r="AA80" s="171"/>
      <c r="AB80" s="63"/>
      <c r="AC80" s="117"/>
      <c r="AD80" s="224"/>
      <c r="AE80" s="63"/>
      <c r="AF80" s="87"/>
      <c r="AG80" s="171"/>
      <c r="AH80" s="63"/>
      <c r="AI80" s="117"/>
      <c r="AJ80" s="190"/>
      <c r="AK80" s="63"/>
      <c r="AL80" s="117"/>
      <c r="AM80" s="190">
        <f>SUM($K80:$L80)</f>
        <v>12</v>
      </c>
      <c r="AN80" s="63">
        <f>SUM($M80:$N80)</f>
        <v>12</v>
      </c>
      <c r="AO80" s="117">
        <f>SUM($O80:$P80)</f>
        <v>12</v>
      </c>
      <c r="AP80" s="224"/>
      <c r="AQ80" s="63"/>
      <c r="AR80" s="87"/>
      <c r="AS80" s="171"/>
      <c r="AT80" s="63"/>
      <c r="AU80" s="117"/>
      <c r="AV80" s="224"/>
      <c r="AW80" s="63"/>
      <c r="AX80" s="117"/>
      <c r="AY80" s="199" t="s">
        <v>103</v>
      </c>
      <c r="AZ80" s="129" t="s">
        <v>162</v>
      </c>
      <c r="BI80" s="201"/>
    </row>
    <row r="81" spans="1:139" s="56" customFormat="1" ht="24" customHeight="1">
      <c r="A81" s="620" t="s">
        <v>110</v>
      </c>
      <c r="B81" s="632" t="s">
        <v>263</v>
      </c>
      <c r="C81" s="203">
        <v>7</v>
      </c>
      <c r="D81" s="200"/>
      <c r="E81" s="200"/>
      <c r="F81" s="200"/>
      <c r="G81" s="200"/>
      <c r="H81" s="78"/>
      <c r="I81" s="630">
        <v>3</v>
      </c>
      <c r="J81" s="205">
        <f t="shared" si="0"/>
        <v>108</v>
      </c>
      <c r="K81" s="224">
        <v>2</v>
      </c>
      <c r="L81" s="87">
        <v>6</v>
      </c>
      <c r="M81" s="63"/>
      <c r="N81" s="63">
        <v>6</v>
      </c>
      <c r="O81" s="224"/>
      <c r="P81" s="87">
        <v>6</v>
      </c>
      <c r="Q81" s="117">
        <f t="shared" si="1"/>
        <v>20</v>
      </c>
      <c r="R81" s="166"/>
      <c r="S81" s="91">
        <f t="shared" si="2"/>
        <v>88</v>
      </c>
      <c r="T81" s="166"/>
      <c r="U81" s="171"/>
      <c r="V81" s="63"/>
      <c r="W81" s="172"/>
      <c r="X81" s="224"/>
      <c r="Y81" s="63"/>
      <c r="Z81" s="87"/>
      <c r="AA81" s="171"/>
      <c r="AB81" s="63"/>
      <c r="AC81" s="117"/>
      <c r="AD81" s="224"/>
      <c r="AE81" s="63"/>
      <c r="AF81" s="87"/>
      <c r="AG81" s="190"/>
      <c r="AH81" s="63"/>
      <c r="AI81" s="117"/>
      <c r="AJ81" s="190"/>
      <c r="AK81" s="63"/>
      <c r="AL81" s="117"/>
      <c r="AM81" s="190">
        <f>SUM($K81:$L81)</f>
        <v>8</v>
      </c>
      <c r="AN81" s="63">
        <f>SUM($M81:$N81)</f>
        <v>6</v>
      </c>
      <c r="AO81" s="117">
        <f>SUM($O81:$P81)</f>
        <v>6</v>
      </c>
      <c r="AP81" s="224"/>
      <c r="AQ81" s="63"/>
      <c r="AR81" s="87"/>
      <c r="AS81" s="171"/>
      <c r="AT81" s="63"/>
      <c r="AU81" s="117"/>
      <c r="AV81" s="224"/>
      <c r="AW81" s="63"/>
      <c r="AX81" s="117"/>
      <c r="AY81" s="199" t="s">
        <v>104</v>
      </c>
      <c r="AZ81" s="128" t="s">
        <v>176</v>
      </c>
      <c r="BI81" s="201"/>
    </row>
    <row r="82" spans="1:139" s="41" customFormat="1" ht="24" customHeight="1">
      <c r="A82" s="620" t="s">
        <v>80</v>
      </c>
      <c r="B82" s="632" t="s">
        <v>70</v>
      </c>
      <c r="C82" s="203">
        <v>9</v>
      </c>
      <c r="D82" s="200"/>
      <c r="E82" s="200"/>
      <c r="F82" s="200"/>
      <c r="G82" s="200"/>
      <c r="H82" s="78"/>
      <c r="I82" s="630">
        <v>3</v>
      </c>
      <c r="J82" s="205">
        <f t="shared" si="0"/>
        <v>108</v>
      </c>
      <c r="K82" s="224">
        <v>2</v>
      </c>
      <c r="L82" s="87">
        <v>6</v>
      </c>
      <c r="M82" s="200"/>
      <c r="N82" s="63">
        <v>6</v>
      </c>
      <c r="O82" s="89"/>
      <c r="P82" s="87">
        <v>6</v>
      </c>
      <c r="Q82" s="117">
        <f t="shared" si="1"/>
        <v>20</v>
      </c>
      <c r="R82" s="166"/>
      <c r="S82" s="91">
        <f t="shared" si="2"/>
        <v>88</v>
      </c>
      <c r="T82" s="166"/>
      <c r="U82" s="171"/>
      <c r="V82" s="63"/>
      <c r="W82" s="172"/>
      <c r="X82" s="224"/>
      <c r="Y82" s="63"/>
      <c r="Z82" s="87"/>
      <c r="AA82" s="171"/>
      <c r="AB82" s="63"/>
      <c r="AC82" s="117"/>
      <c r="AD82" s="89"/>
      <c r="AE82" s="207"/>
      <c r="AF82" s="191"/>
      <c r="AG82" s="124"/>
      <c r="AH82" s="89"/>
      <c r="AI82" s="117"/>
      <c r="AJ82" s="171"/>
      <c r="AK82" s="63"/>
      <c r="AL82" s="117"/>
      <c r="AM82" s="190"/>
      <c r="AN82" s="63"/>
      <c r="AO82" s="117"/>
      <c r="AP82" s="190"/>
      <c r="AQ82" s="63"/>
      <c r="AR82" s="117"/>
      <c r="AS82" s="190">
        <f>SUM($K82:$L82)</f>
        <v>8</v>
      </c>
      <c r="AT82" s="63">
        <f>SUM($M82:$N82)</f>
        <v>6</v>
      </c>
      <c r="AU82" s="117">
        <f>SUM($O82:$P82)</f>
        <v>6</v>
      </c>
      <c r="AV82" s="224"/>
      <c r="AW82" s="224"/>
      <c r="AX82" s="117"/>
      <c r="AY82" s="155" t="s">
        <v>137</v>
      </c>
      <c r="AZ82" s="128" t="s">
        <v>163</v>
      </c>
      <c r="BI82" s="256"/>
    </row>
    <row r="83" spans="1:139" s="56" customFormat="1" ht="24" customHeight="1">
      <c r="A83" s="620" t="s">
        <v>81</v>
      </c>
      <c r="B83" s="640" t="s">
        <v>151</v>
      </c>
      <c r="C83" s="203"/>
      <c r="D83" s="202">
        <v>9</v>
      </c>
      <c r="E83" s="202"/>
      <c r="F83" s="202"/>
      <c r="G83" s="202"/>
      <c r="H83" s="65"/>
      <c r="I83" s="630">
        <v>2</v>
      </c>
      <c r="J83" s="205">
        <f t="shared" si="0"/>
        <v>72</v>
      </c>
      <c r="K83" s="224"/>
      <c r="L83" s="87"/>
      <c r="M83" s="63"/>
      <c r="N83" s="63"/>
      <c r="O83" s="224">
        <v>2</v>
      </c>
      <c r="P83" s="87">
        <v>12</v>
      </c>
      <c r="Q83" s="117">
        <f t="shared" si="1"/>
        <v>14</v>
      </c>
      <c r="R83" s="166"/>
      <c r="S83" s="91">
        <f t="shared" si="2"/>
        <v>58</v>
      </c>
      <c r="T83" s="166"/>
      <c r="U83" s="171"/>
      <c r="V83" s="63"/>
      <c r="W83" s="172"/>
      <c r="X83" s="224"/>
      <c r="Y83" s="63"/>
      <c r="Z83" s="87"/>
      <c r="AA83" s="171"/>
      <c r="AB83" s="63"/>
      <c r="AC83" s="117"/>
      <c r="AD83" s="212"/>
      <c r="AE83" s="213"/>
      <c r="AF83" s="214"/>
      <c r="AG83" s="171"/>
      <c r="AH83" s="63"/>
      <c r="AI83" s="117"/>
      <c r="AJ83" s="171"/>
      <c r="AK83" s="63"/>
      <c r="AL83" s="117"/>
      <c r="AM83" s="171"/>
      <c r="AN83" s="63"/>
      <c r="AO83" s="218"/>
      <c r="AP83" s="190"/>
      <c r="AQ83" s="63"/>
      <c r="AR83" s="117"/>
      <c r="AS83" s="190"/>
      <c r="AT83" s="63"/>
      <c r="AU83" s="117">
        <f>SUM($O83:$P83)</f>
        <v>14</v>
      </c>
      <c r="AV83" s="224"/>
      <c r="AW83" s="63"/>
      <c r="AX83" s="117"/>
      <c r="AY83" s="199" t="s">
        <v>135</v>
      </c>
      <c r="AZ83" s="128" t="s">
        <v>296</v>
      </c>
      <c r="BI83" s="201"/>
    </row>
    <row r="84" spans="1:139" s="56" customFormat="1" ht="24" customHeight="1">
      <c r="A84" s="624" t="s">
        <v>140</v>
      </c>
      <c r="B84" s="641" t="s">
        <v>139</v>
      </c>
      <c r="C84" s="335" t="s">
        <v>37</v>
      </c>
      <c r="D84" s="332" t="s">
        <v>37</v>
      </c>
      <c r="E84" s="332"/>
      <c r="F84" s="332"/>
      <c r="G84" s="332" t="s">
        <v>37</v>
      </c>
      <c r="H84" s="333"/>
      <c r="I84" s="348" t="s">
        <v>15</v>
      </c>
      <c r="J84" s="357" t="s">
        <v>152</v>
      </c>
      <c r="K84" s="350"/>
      <c r="L84" s="351" t="s">
        <v>144</v>
      </c>
      <c r="M84" s="354"/>
      <c r="N84" s="354"/>
      <c r="O84" s="350"/>
      <c r="P84" s="351" t="s">
        <v>144</v>
      </c>
      <c r="Q84" s="356" t="s">
        <v>325</v>
      </c>
      <c r="R84" s="361"/>
      <c r="S84" s="352" t="s">
        <v>224</v>
      </c>
      <c r="T84" s="361"/>
      <c r="U84" s="353"/>
      <c r="V84" s="354"/>
      <c r="W84" s="355"/>
      <c r="X84" s="350"/>
      <c r="Y84" s="354"/>
      <c r="Z84" s="351"/>
      <c r="AA84" s="353"/>
      <c r="AB84" s="354"/>
      <c r="AC84" s="356"/>
      <c r="AD84" s="350"/>
      <c r="AE84" s="354"/>
      <c r="AF84" s="573"/>
      <c r="AG84" s="353" t="s">
        <v>55</v>
      </c>
      <c r="AH84" s="354"/>
      <c r="AI84" s="356" t="s">
        <v>55</v>
      </c>
      <c r="AJ84" s="350" t="s">
        <v>55</v>
      </c>
      <c r="AK84" s="354"/>
      <c r="AL84" s="573" t="s">
        <v>55</v>
      </c>
      <c r="AM84" s="353"/>
      <c r="AN84" s="354"/>
      <c r="AO84" s="574"/>
      <c r="AP84" s="350"/>
      <c r="AQ84" s="354"/>
      <c r="AR84" s="351"/>
      <c r="AS84" s="353"/>
      <c r="AT84" s="354"/>
      <c r="AU84" s="356"/>
      <c r="AV84" s="350"/>
      <c r="AW84" s="354"/>
      <c r="AX84" s="356"/>
      <c r="AY84" s="348" t="s">
        <v>104</v>
      </c>
      <c r="AZ84" s="562" t="s">
        <v>161</v>
      </c>
      <c r="BI84" s="201"/>
    </row>
    <row r="85" spans="1:139" s="463" customFormat="1" ht="24" customHeight="1">
      <c r="A85" s="620" t="s">
        <v>140</v>
      </c>
      <c r="B85" s="640" t="s">
        <v>139</v>
      </c>
      <c r="C85" s="203"/>
      <c r="D85" s="200">
        <v>5</v>
      </c>
      <c r="E85" s="200"/>
      <c r="F85" s="200"/>
      <c r="G85" s="200"/>
      <c r="H85" s="78"/>
      <c r="I85" s="630">
        <v>4</v>
      </c>
      <c r="J85" s="205">
        <f t="shared" ref="J85:J93" si="3">36*I85</f>
        <v>144</v>
      </c>
      <c r="K85" s="62">
        <v>2</v>
      </c>
      <c r="L85" s="87">
        <v>12</v>
      </c>
      <c r="M85" s="63"/>
      <c r="N85" s="63"/>
      <c r="O85" s="224"/>
      <c r="P85" s="87">
        <v>14</v>
      </c>
      <c r="Q85" s="117">
        <f t="shared" si="1"/>
        <v>28</v>
      </c>
      <c r="R85" s="166"/>
      <c r="S85" s="91">
        <f t="shared" ref="S85:S93" si="4">J85-Q85</f>
        <v>116</v>
      </c>
      <c r="T85" s="166"/>
      <c r="U85" s="171"/>
      <c r="V85" s="63"/>
      <c r="W85" s="172"/>
      <c r="X85" s="224"/>
      <c r="Y85" s="63"/>
      <c r="Z85" s="87"/>
      <c r="AA85" s="171"/>
      <c r="AB85" s="63"/>
      <c r="AC85" s="117"/>
      <c r="AD85" s="190"/>
      <c r="AE85" s="63"/>
      <c r="AF85" s="117"/>
      <c r="AG85" s="190">
        <f>SUM($K85:$L85)</f>
        <v>14</v>
      </c>
      <c r="AH85" s="63"/>
      <c r="AI85" s="117">
        <f>SUM($O85:$P85)</f>
        <v>14</v>
      </c>
      <c r="AJ85" s="62"/>
      <c r="AK85" s="64"/>
      <c r="AL85" s="181"/>
      <c r="AM85" s="171"/>
      <c r="AN85" s="63"/>
      <c r="AO85" s="117"/>
      <c r="AP85" s="224"/>
      <c r="AQ85" s="63"/>
      <c r="AR85" s="87"/>
      <c r="AS85" s="171"/>
      <c r="AT85" s="63"/>
      <c r="AU85" s="117"/>
      <c r="AV85" s="224"/>
      <c r="AW85" s="63"/>
      <c r="AX85" s="117"/>
      <c r="AY85" s="155" t="s">
        <v>104</v>
      </c>
      <c r="AZ85" s="563" t="s">
        <v>161</v>
      </c>
      <c r="BA85" s="56"/>
      <c r="BB85" s="56"/>
      <c r="BC85" s="56"/>
      <c r="BD85" s="56"/>
      <c r="BE85" s="56"/>
      <c r="BF85" s="56"/>
      <c r="BG85" s="56"/>
      <c r="BH85" s="56"/>
      <c r="BI85" s="201"/>
      <c r="BJ85" s="56"/>
      <c r="BK85" s="56"/>
      <c r="BL85" s="56"/>
      <c r="BM85" s="56"/>
      <c r="BN85" s="56"/>
      <c r="BO85" s="56"/>
      <c r="BP85" s="56"/>
      <c r="BQ85" s="56"/>
      <c r="BR85" s="56"/>
      <c r="BS85" s="56"/>
      <c r="BT85" s="56"/>
      <c r="BU85" s="56"/>
      <c r="BV85" s="56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56"/>
      <c r="CJ85" s="56"/>
      <c r="CK85" s="56"/>
      <c r="CL85" s="56"/>
      <c r="CM85" s="56"/>
      <c r="CN85" s="56"/>
      <c r="CO85" s="56"/>
      <c r="CP85" s="56"/>
      <c r="CQ85" s="56"/>
      <c r="CR85" s="56"/>
      <c r="CS85" s="56"/>
      <c r="CT85" s="56"/>
      <c r="CU85" s="56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  <c r="EB85" s="56"/>
      <c r="EC85" s="56"/>
      <c r="ED85" s="56"/>
      <c r="EE85" s="56"/>
      <c r="EF85" s="56"/>
      <c r="EG85" s="56"/>
      <c r="EH85" s="56"/>
      <c r="EI85" s="56"/>
    </row>
    <row r="86" spans="1:139" s="56" customFormat="1" ht="24" customHeight="1">
      <c r="A86" s="620" t="s">
        <v>140</v>
      </c>
      <c r="B86" s="640" t="s">
        <v>139</v>
      </c>
      <c r="C86" s="203">
        <v>6</v>
      </c>
      <c r="D86" s="200"/>
      <c r="E86" s="200"/>
      <c r="F86" s="200"/>
      <c r="G86" s="200">
        <v>6</v>
      </c>
      <c r="H86" s="78"/>
      <c r="I86" s="630">
        <v>4</v>
      </c>
      <c r="J86" s="205">
        <f t="shared" si="3"/>
        <v>144</v>
      </c>
      <c r="K86" s="224">
        <v>2</v>
      </c>
      <c r="L86" s="87">
        <v>12</v>
      </c>
      <c r="M86" s="63"/>
      <c r="N86" s="63"/>
      <c r="O86" s="224"/>
      <c r="P86" s="87">
        <v>14</v>
      </c>
      <c r="Q86" s="117">
        <f t="shared" si="1"/>
        <v>28</v>
      </c>
      <c r="R86" s="166"/>
      <c r="S86" s="91">
        <f t="shared" si="4"/>
        <v>116</v>
      </c>
      <c r="T86" s="166"/>
      <c r="U86" s="171"/>
      <c r="V86" s="63"/>
      <c r="W86" s="172"/>
      <c r="X86" s="224"/>
      <c r="Y86" s="63"/>
      <c r="Z86" s="87"/>
      <c r="AA86" s="171"/>
      <c r="AB86" s="63"/>
      <c r="AC86" s="117"/>
      <c r="AD86" s="224"/>
      <c r="AE86" s="63"/>
      <c r="AF86" s="214"/>
      <c r="AG86" s="190"/>
      <c r="AH86" s="63"/>
      <c r="AI86" s="117"/>
      <c r="AJ86" s="190">
        <f>SUM($K86:$L86)</f>
        <v>14</v>
      </c>
      <c r="AK86" s="63"/>
      <c r="AL86" s="117">
        <f>SUM($O86:$P86)</f>
        <v>14</v>
      </c>
      <c r="AM86" s="171"/>
      <c r="AN86" s="63"/>
      <c r="AO86" s="117"/>
      <c r="AP86" s="171"/>
      <c r="AQ86" s="63"/>
      <c r="AR86" s="117"/>
      <c r="AS86" s="171"/>
      <c r="AT86" s="63"/>
      <c r="AU86" s="117"/>
      <c r="AV86" s="224"/>
      <c r="AW86" s="63"/>
      <c r="AX86" s="117"/>
      <c r="AY86" s="155" t="s">
        <v>104</v>
      </c>
      <c r="AZ86" s="563" t="s">
        <v>161</v>
      </c>
      <c r="BI86" s="201"/>
    </row>
    <row r="87" spans="1:139" s="56" customFormat="1" ht="24" customHeight="1">
      <c r="A87" s="620" t="s">
        <v>147</v>
      </c>
      <c r="B87" s="642" t="s">
        <v>111</v>
      </c>
      <c r="C87" s="203">
        <v>6</v>
      </c>
      <c r="D87" s="202"/>
      <c r="E87" s="202"/>
      <c r="F87" s="202"/>
      <c r="G87" s="202"/>
      <c r="H87" s="65"/>
      <c r="I87" s="630">
        <v>4</v>
      </c>
      <c r="J87" s="205">
        <f t="shared" si="3"/>
        <v>144</v>
      </c>
      <c r="K87" s="94">
        <v>2</v>
      </c>
      <c r="L87" s="180">
        <v>8</v>
      </c>
      <c r="M87" s="95"/>
      <c r="N87" s="95">
        <v>8</v>
      </c>
      <c r="O87" s="94"/>
      <c r="P87" s="180">
        <v>8</v>
      </c>
      <c r="Q87" s="117">
        <f t="shared" si="1"/>
        <v>26</v>
      </c>
      <c r="R87" s="210"/>
      <c r="S87" s="91">
        <f t="shared" si="4"/>
        <v>118</v>
      </c>
      <c r="T87" s="210"/>
      <c r="U87" s="183"/>
      <c r="V87" s="95"/>
      <c r="W87" s="221"/>
      <c r="X87" s="94"/>
      <c r="Y87" s="94"/>
      <c r="Z87" s="180"/>
      <c r="AA87" s="183"/>
      <c r="AB87" s="94"/>
      <c r="AC87" s="173"/>
      <c r="AD87" s="94"/>
      <c r="AE87" s="95"/>
      <c r="AF87" s="526"/>
      <c r="AG87" s="190"/>
      <c r="AH87" s="63"/>
      <c r="AI87" s="117"/>
      <c r="AJ87" s="190">
        <f>SUM($K87:$L87)</f>
        <v>10</v>
      </c>
      <c r="AK87" s="63">
        <f>SUM($M87:$N87)</f>
        <v>8</v>
      </c>
      <c r="AL87" s="117">
        <f>SUM($O87:$P87)</f>
        <v>8</v>
      </c>
      <c r="AM87" s="183"/>
      <c r="AN87" s="94"/>
      <c r="AO87" s="173"/>
      <c r="AP87" s="94"/>
      <c r="AQ87" s="94"/>
      <c r="AR87" s="180"/>
      <c r="AS87" s="183"/>
      <c r="AT87" s="94"/>
      <c r="AU87" s="173"/>
      <c r="AV87" s="94"/>
      <c r="AW87" s="94"/>
      <c r="AX87" s="173"/>
      <c r="AY87" s="199" t="s">
        <v>137</v>
      </c>
      <c r="AZ87" s="128" t="s">
        <v>160</v>
      </c>
      <c r="BI87" s="201"/>
    </row>
    <row r="88" spans="1:139" s="56" customFormat="1" ht="45" customHeight="1">
      <c r="A88" s="620" t="s">
        <v>148</v>
      </c>
      <c r="B88" s="632" t="s">
        <v>116</v>
      </c>
      <c r="C88" s="204"/>
      <c r="D88" s="200">
        <v>9</v>
      </c>
      <c r="E88" s="200"/>
      <c r="F88" s="200"/>
      <c r="G88" s="200"/>
      <c r="H88" s="78"/>
      <c r="I88" s="630">
        <v>3</v>
      </c>
      <c r="J88" s="205">
        <f t="shared" si="3"/>
        <v>108</v>
      </c>
      <c r="K88" s="94">
        <v>2</v>
      </c>
      <c r="L88" s="180">
        <v>6</v>
      </c>
      <c r="M88" s="95"/>
      <c r="N88" s="95"/>
      <c r="O88" s="94"/>
      <c r="P88" s="180">
        <v>12</v>
      </c>
      <c r="Q88" s="117">
        <f t="shared" si="1"/>
        <v>20</v>
      </c>
      <c r="R88" s="210"/>
      <c r="S88" s="91">
        <f t="shared" si="4"/>
        <v>88</v>
      </c>
      <c r="T88" s="210"/>
      <c r="U88" s="183"/>
      <c r="V88" s="95"/>
      <c r="W88" s="221"/>
      <c r="X88" s="94"/>
      <c r="Y88" s="94"/>
      <c r="Z88" s="180"/>
      <c r="AA88" s="183"/>
      <c r="AB88" s="94"/>
      <c r="AC88" s="173"/>
      <c r="AD88" s="94"/>
      <c r="AE88" s="95"/>
      <c r="AF88" s="526"/>
      <c r="AG88" s="527"/>
      <c r="AH88" s="528"/>
      <c r="AI88" s="529"/>
      <c r="AJ88" s="528"/>
      <c r="AK88" s="528"/>
      <c r="AL88" s="530"/>
      <c r="AM88" s="190"/>
      <c r="AN88" s="63"/>
      <c r="AO88" s="117"/>
      <c r="AP88" s="94"/>
      <c r="AQ88" s="94"/>
      <c r="AR88" s="180"/>
      <c r="AS88" s="190">
        <f>SUM($K88:$L88)</f>
        <v>8</v>
      </c>
      <c r="AT88" s="63"/>
      <c r="AU88" s="117">
        <f>SUM($O88:$P88)</f>
        <v>12</v>
      </c>
      <c r="AV88" s="94"/>
      <c r="AW88" s="94"/>
      <c r="AX88" s="173"/>
      <c r="AY88" s="155" t="s">
        <v>137</v>
      </c>
      <c r="AZ88" s="129" t="s">
        <v>166</v>
      </c>
      <c r="BI88" s="201"/>
    </row>
    <row r="89" spans="1:139" s="56" customFormat="1" ht="24" customHeight="1">
      <c r="A89" s="620" t="s">
        <v>264</v>
      </c>
      <c r="B89" s="632" t="s">
        <v>142</v>
      </c>
      <c r="C89" s="203">
        <v>5</v>
      </c>
      <c r="D89" s="200"/>
      <c r="E89" s="200"/>
      <c r="F89" s="200"/>
      <c r="G89" s="200"/>
      <c r="H89" s="78"/>
      <c r="I89" s="630">
        <v>4</v>
      </c>
      <c r="J89" s="205">
        <f t="shared" si="3"/>
        <v>144</v>
      </c>
      <c r="K89" s="94">
        <v>2</v>
      </c>
      <c r="L89" s="180">
        <v>8</v>
      </c>
      <c r="M89" s="95"/>
      <c r="N89" s="95">
        <v>8</v>
      </c>
      <c r="O89" s="94"/>
      <c r="P89" s="180">
        <v>10</v>
      </c>
      <c r="Q89" s="117">
        <f t="shared" si="1"/>
        <v>28</v>
      </c>
      <c r="R89" s="210"/>
      <c r="S89" s="91">
        <f t="shared" si="4"/>
        <v>116</v>
      </c>
      <c r="T89" s="210"/>
      <c r="U89" s="183"/>
      <c r="V89" s="95"/>
      <c r="W89" s="221"/>
      <c r="X89" s="94"/>
      <c r="Y89" s="94"/>
      <c r="Z89" s="180"/>
      <c r="AA89" s="183"/>
      <c r="AB89" s="94"/>
      <c r="AC89" s="173"/>
      <c r="AD89" s="190"/>
      <c r="AE89" s="63"/>
      <c r="AF89" s="117"/>
      <c r="AG89" s="190">
        <f>SUM($K89:$L89)</f>
        <v>10</v>
      </c>
      <c r="AH89" s="63">
        <f>SUM($M89:$N89)</f>
        <v>8</v>
      </c>
      <c r="AI89" s="117">
        <f>SUM($O89:$P89)</f>
        <v>10</v>
      </c>
      <c r="AJ89" s="528"/>
      <c r="AK89" s="528"/>
      <c r="AL89" s="530"/>
      <c r="AM89" s="183"/>
      <c r="AN89" s="94"/>
      <c r="AO89" s="173"/>
      <c r="AP89" s="94"/>
      <c r="AQ89" s="94"/>
      <c r="AR89" s="180"/>
      <c r="AS89" s="183"/>
      <c r="AT89" s="94"/>
      <c r="AU89" s="173"/>
      <c r="AV89" s="94"/>
      <c r="AW89" s="94"/>
      <c r="AX89" s="173"/>
      <c r="AY89" s="155" t="s">
        <v>104</v>
      </c>
      <c r="AZ89" s="128" t="s">
        <v>252</v>
      </c>
      <c r="BI89" s="201"/>
    </row>
    <row r="90" spans="1:139" s="56" customFormat="1" ht="24" customHeight="1">
      <c r="A90" s="620" t="s">
        <v>265</v>
      </c>
      <c r="B90" s="632" t="s">
        <v>128</v>
      </c>
      <c r="C90" s="204">
        <v>7</v>
      </c>
      <c r="D90" s="200"/>
      <c r="E90" s="200"/>
      <c r="F90" s="200"/>
      <c r="G90" s="200"/>
      <c r="H90" s="78"/>
      <c r="I90" s="630">
        <v>4</v>
      </c>
      <c r="J90" s="205">
        <f t="shared" si="3"/>
        <v>144</v>
      </c>
      <c r="K90" s="94">
        <v>2</v>
      </c>
      <c r="L90" s="180">
        <v>8</v>
      </c>
      <c r="M90" s="95"/>
      <c r="N90" s="95">
        <v>10</v>
      </c>
      <c r="O90" s="94"/>
      <c r="P90" s="180">
        <v>8</v>
      </c>
      <c r="Q90" s="117">
        <f t="shared" si="1"/>
        <v>28</v>
      </c>
      <c r="R90" s="210"/>
      <c r="S90" s="91">
        <f t="shared" si="4"/>
        <v>116</v>
      </c>
      <c r="T90" s="210"/>
      <c r="U90" s="183"/>
      <c r="V90" s="95"/>
      <c r="W90" s="221"/>
      <c r="X90" s="94"/>
      <c r="Y90" s="94"/>
      <c r="Z90" s="180"/>
      <c r="AA90" s="183"/>
      <c r="AB90" s="94"/>
      <c r="AC90" s="173"/>
      <c r="AD90" s="94"/>
      <c r="AE90" s="95"/>
      <c r="AF90" s="526"/>
      <c r="AG90" s="527"/>
      <c r="AH90" s="528"/>
      <c r="AI90" s="529"/>
      <c r="AJ90" s="190"/>
      <c r="AK90" s="63"/>
      <c r="AL90" s="117"/>
      <c r="AM90" s="190">
        <f>SUM($K90:$L90)</f>
        <v>10</v>
      </c>
      <c r="AN90" s="63">
        <f>SUM($M90:$N90)</f>
        <v>10</v>
      </c>
      <c r="AO90" s="117">
        <f>SUM($O90:$P90)</f>
        <v>8</v>
      </c>
      <c r="AP90" s="94"/>
      <c r="AQ90" s="94"/>
      <c r="AR90" s="180"/>
      <c r="AS90" s="183"/>
      <c r="AT90" s="94"/>
      <c r="AU90" s="173"/>
      <c r="AV90" s="94"/>
      <c r="AW90" s="94"/>
      <c r="AX90" s="173"/>
      <c r="AY90" s="155" t="s">
        <v>137</v>
      </c>
      <c r="AZ90" s="128" t="s">
        <v>234</v>
      </c>
      <c r="BI90" s="201"/>
    </row>
    <row r="91" spans="1:139" s="56" customFormat="1" ht="24" customHeight="1">
      <c r="A91" s="620" t="s">
        <v>266</v>
      </c>
      <c r="B91" s="632" t="s">
        <v>138</v>
      </c>
      <c r="C91" s="204">
        <v>6</v>
      </c>
      <c r="D91" s="200"/>
      <c r="E91" s="200"/>
      <c r="F91" s="200"/>
      <c r="G91" s="200"/>
      <c r="H91" s="78"/>
      <c r="I91" s="630">
        <v>4</v>
      </c>
      <c r="J91" s="205">
        <f t="shared" si="3"/>
        <v>144</v>
      </c>
      <c r="K91" s="94">
        <v>2</v>
      </c>
      <c r="L91" s="180">
        <v>8</v>
      </c>
      <c r="M91" s="95"/>
      <c r="N91" s="95">
        <v>8</v>
      </c>
      <c r="O91" s="94"/>
      <c r="P91" s="180">
        <v>10</v>
      </c>
      <c r="Q91" s="117">
        <f t="shared" si="1"/>
        <v>28</v>
      </c>
      <c r="R91" s="210"/>
      <c r="S91" s="91">
        <f t="shared" si="4"/>
        <v>116</v>
      </c>
      <c r="T91" s="210"/>
      <c r="U91" s="183"/>
      <c r="V91" s="95"/>
      <c r="W91" s="221"/>
      <c r="X91" s="94"/>
      <c r="Y91" s="94"/>
      <c r="Z91" s="180"/>
      <c r="AA91" s="190"/>
      <c r="AB91" s="63"/>
      <c r="AC91" s="117"/>
      <c r="AD91" s="94"/>
      <c r="AE91" s="95"/>
      <c r="AF91" s="526"/>
      <c r="AG91" s="190"/>
      <c r="AH91" s="63"/>
      <c r="AI91" s="117"/>
      <c r="AJ91" s="190">
        <f>SUM($K91:$L91)</f>
        <v>10</v>
      </c>
      <c r="AK91" s="63">
        <f>SUM($M91:$N91)</f>
        <v>8</v>
      </c>
      <c r="AL91" s="117">
        <f>SUM($O91:$P91)</f>
        <v>10</v>
      </c>
      <c r="AM91" s="183"/>
      <c r="AN91" s="94"/>
      <c r="AO91" s="173"/>
      <c r="AP91" s="94"/>
      <c r="AQ91" s="94"/>
      <c r="AR91" s="180"/>
      <c r="AS91" s="183"/>
      <c r="AT91" s="94"/>
      <c r="AU91" s="173"/>
      <c r="AV91" s="94"/>
      <c r="AW91" s="94"/>
      <c r="AX91" s="173"/>
      <c r="AY91" s="155" t="s">
        <v>104</v>
      </c>
      <c r="AZ91" s="128" t="s">
        <v>252</v>
      </c>
      <c r="BI91" s="201"/>
    </row>
    <row r="92" spans="1:139" s="56" customFormat="1" ht="24" customHeight="1">
      <c r="A92" s="620" t="s">
        <v>267</v>
      </c>
      <c r="B92" s="129" t="s">
        <v>121</v>
      </c>
      <c r="C92" s="203"/>
      <c r="D92" s="202">
        <v>8</v>
      </c>
      <c r="E92" s="202"/>
      <c r="F92" s="202"/>
      <c r="G92" s="202"/>
      <c r="H92" s="65"/>
      <c r="I92" s="630">
        <v>2</v>
      </c>
      <c r="J92" s="205">
        <f t="shared" si="3"/>
        <v>72</v>
      </c>
      <c r="K92" s="94">
        <v>2</v>
      </c>
      <c r="L92" s="180">
        <v>6</v>
      </c>
      <c r="M92" s="95"/>
      <c r="N92" s="95"/>
      <c r="O92" s="94"/>
      <c r="P92" s="180">
        <v>6</v>
      </c>
      <c r="Q92" s="117">
        <f t="shared" si="1"/>
        <v>14</v>
      </c>
      <c r="R92" s="210"/>
      <c r="S92" s="91">
        <f t="shared" si="4"/>
        <v>58</v>
      </c>
      <c r="T92" s="210"/>
      <c r="U92" s="183"/>
      <c r="V92" s="95"/>
      <c r="W92" s="221"/>
      <c r="X92" s="94"/>
      <c r="Y92" s="94"/>
      <c r="Z92" s="180"/>
      <c r="AA92" s="183"/>
      <c r="AB92" s="94"/>
      <c r="AC92" s="173"/>
      <c r="AD92" s="94"/>
      <c r="AE92" s="95"/>
      <c r="AF92" s="526"/>
      <c r="AG92" s="190"/>
      <c r="AH92" s="63"/>
      <c r="AI92" s="117"/>
      <c r="AJ92" s="528"/>
      <c r="AK92" s="528"/>
      <c r="AL92" s="530"/>
      <c r="AM92" s="190"/>
      <c r="AN92" s="63"/>
      <c r="AO92" s="117"/>
      <c r="AP92" s="190">
        <f>SUM($K92:$L92)</f>
        <v>8</v>
      </c>
      <c r="AQ92" s="63"/>
      <c r="AR92" s="117">
        <f>SUM($O92:$P92)</f>
        <v>6</v>
      </c>
      <c r="AS92" s="190"/>
      <c r="AT92" s="63"/>
      <c r="AU92" s="117"/>
      <c r="AV92" s="94"/>
      <c r="AW92" s="94"/>
      <c r="AX92" s="173"/>
      <c r="AY92" s="199" t="s">
        <v>103</v>
      </c>
      <c r="AZ92" s="128" t="s">
        <v>165</v>
      </c>
      <c r="BI92" s="201"/>
    </row>
    <row r="93" spans="1:139" s="56" customFormat="1" ht="23.25" customHeight="1">
      <c r="A93" s="620" t="s">
        <v>268</v>
      </c>
      <c r="B93" s="632" t="s">
        <v>269</v>
      </c>
      <c r="C93" s="204">
        <v>8</v>
      </c>
      <c r="D93" s="200"/>
      <c r="E93" s="200"/>
      <c r="F93" s="200"/>
      <c r="G93" s="200">
        <v>8</v>
      </c>
      <c r="H93" s="78"/>
      <c r="I93" s="630">
        <v>6</v>
      </c>
      <c r="J93" s="205">
        <f t="shared" si="3"/>
        <v>216</v>
      </c>
      <c r="K93" s="94">
        <v>2</v>
      </c>
      <c r="L93" s="180">
        <v>12</v>
      </c>
      <c r="M93" s="95"/>
      <c r="N93" s="95">
        <v>14</v>
      </c>
      <c r="O93" s="94"/>
      <c r="P93" s="180">
        <v>14</v>
      </c>
      <c r="Q93" s="117">
        <f t="shared" si="1"/>
        <v>42</v>
      </c>
      <c r="R93" s="210"/>
      <c r="S93" s="91">
        <f t="shared" si="4"/>
        <v>174</v>
      </c>
      <c r="T93" s="210"/>
      <c r="U93" s="183"/>
      <c r="V93" s="95"/>
      <c r="W93" s="221"/>
      <c r="X93" s="94"/>
      <c r="Y93" s="94"/>
      <c r="Z93" s="180"/>
      <c r="AA93" s="183"/>
      <c r="AB93" s="94"/>
      <c r="AC93" s="173"/>
      <c r="AD93" s="94"/>
      <c r="AE93" s="95"/>
      <c r="AF93" s="526"/>
      <c r="AG93" s="527"/>
      <c r="AH93" s="528"/>
      <c r="AI93" s="529"/>
      <c r="AJ93" s="528"/>
      <c r="AK93" s="528"/>
      <c r="AL93" s="530"/>
      <c r="AM93" s="190"/>
      <c r="AN93" s="63"/>
      <c r="AO93" s="117"/>
      <c r="AP93" s="190">
        <f>SUM($K93:$L93)</f>
        <v>14</v>
      </c>
      <c r="AQ93" s="63">
        <f>SUM($M93:$N93)</f>
        <v>14</v>
      </c>
      <c r="AR93" s="117">
        <f>SUM($O93:$P93)</f>
        <v>14</v>
      </c>
      <c r="AS93" s="190"/>
      <c r="AT93" s="63"/>
      <c r="AU93" s="117"/>
      <c r="AV93" s="94"/>
      <c r="AW93" s="94"/>
      <c r="AX93" s="173"/>
      <c r="AY93" s="155" t="s">
        <v>137</v>
      </c>
      <c r="AZ93" s="128" t="s">
        <v>161</v>
      </c>
      <c r="BI93" s="201"/>
    </row>
    <row r="94" spans="1:139" s="56" customFormat="1" ht="45" customHeight="1">
      <c r="A94" s="624" t="s">
        <v>270</v>
      </c>
      <c r="B94" s="634" t="s">
        <v>271</v>
      </c>
      <c r="C94" s="331" t="s">
        <v>41</v>
      </c>
      <c r="D94" s="332" t="s">
        <v>41</v>
      </c>
      <c r="E94" s="332"/>
      <c r="F94" s="332" t="s">
        <v>41</v>
      </c>
      <c r="G94" s="332"/>
      <c r="H94" s="333"/>
      <c r="I94" s="348" t="s">
        <v>54</v>
      </c>
      <c r="J94" s="575" t="s">
        <v>68</v>
      </c>
      <c r="K94" s="576"/>
      <c r="L94" s="577" t="s">
        <v>322</v>
      </c>
      <c r="M94" s="578"/>
      <c r="N94" s="578"/>
      <c r="O94" s="576"/>
      <c r="P94" s="577" t="s">
        <v>223</v>
      </c>
      <c r="Q94" s="356" t="s">
        <v>323</v>
      </c>
      <c r="R94" s="579"/>
      <c r="S94" s="352" t="s">
        <v>324</v>
      </c>
      <c r="T94" s="579"/>
      <c r="U94" s="580"/>
      <c r="V94" s="578"/>
      <c r="W94" s="581"/>
      <c r="X94" s="576"/>
      <c r="Y94" s="576"/>
      <c r="Z94" s="577"/>
      <c r="AA94" s="580"/>
      <c r="AB94" s="576"/>
      <c r="AC94" s="582"/>
      <c r="AD94" s="576"/>
      <c r="AE94" s="578"/>
      <c r="AF94" s="583"/>
      <c r="AG94" s="584"/>
      <c r="AH94" s="585"/>
      <c r="AI94" s="586"/>
      <c r="AJ94" s="585"/>
      <c r="AK94" s="585"/>
      <c r="AL94" s="587"/>
      <c r="AM94" s="580"/>
      <c r="AN94" s="576"/>
      <c r="AO94" s="582"/>
      <c r="AP94" s="576"/>
      <c r="AQ94" s="576"/>
      <c r="AR94" s="577"/>
      <c r="AS94" s="580" t="s">
        <v>55</v>
      </c>
      <c r="AT94" s="576"/>
      <c r="AU94" s="582" t="s">
        <v>55</v>
      </c>
      <c r="AV94" s="576" t="s">
        <v>59</v>
      </c>
      <c r="AW94" s="576"/>
      <c r="AX94" s="582" t="s">
        <v>335</v>
      </c>
      <c r="AY94" s="348" t="s">
        <v>137</v>
      </c>
      <c r="AZ94" s="347" t="s">
        <v>297</v>
      </c>
      <c r="BI94" s="201"/>
    </row>
    <row r="95" spans="1:139" s="56" customFormat="1" ht="45" customHeight="1">
      <c r="A95" s="620" t="s">
        <v>270</v>
      </c>
      <c r="B95" s="632" t="s">
        <v>271</v>
      </c>
      <c r="C95" s="204"/>
      <c r="D95" s="200">
        <v>9</v>
      </c>
      <c r="E95" s="200"/>
      <c r="F95" s="200"/>
      <c r="G95" s="200"/>
      <c r="H95" s="78"/>
      <c r="I95" s="630">
        <v>4</v>
      </c>
      <c r="J95" s="205">
        <f t="shared" ref="J95:J106" si="5">36*I95</f>
        <v>144</v>
      </c>
      <c r="K95" s="94">
        <v>2</v>
      </c>
      <c r="L95" s="180">
        <v>12</v>
      </c>
      <c r="M95" s="95"/>
      <c r="N95" s="95"/>
      <c r="O95" s="94"/>
      <c r="P95" s="180">
        <v>14</v>
      </c>
      <c r="Q95" s="117">
        <f t="shared" ref="Q95:Q106" si="6">SUM(K95:P95)</f>
        <v>28</v>
      </c>
      <c r="R95" s="210"/>
      <c r="S95" s="91">
        <f t="shared" ref="S95:S106" si="7">J95-Q95</f>
        <v>116</v>
      </c>
      <c r="T95" s="210"/>
      <c r="U95" s="183"/>
      <c r="V95" s="95"/>
      <c r="W95" s="221"/>
      <c r="X95" s="94"/>
      <c r="Y95" s="94"/>
      <c r="Z95" s="180"/>
      <c r="AA95" s="183"/>
      <c r="AB95" s="94"/>
      <c r="AC95" s="173"/>
      <c r="AD95" s="94"/>
      <c r="AE95" s="95"/>
      <c r="AF95" s="526"/>
      <c r="AG95" s="527"/>
      <c r="AH95" s="528"/>
      <c r="AI95" s="529"/>
      <c r="AJ95" s="528"/>
      <c r="AK95" s="528"/>
      <c r="AL95" s="530"/>
      <c r="AM95" s="190"/>
      <c r="AN95" s="63"/>
      <c r="AO95" s="117"/>
      <c r="AP95" s="94"/>
      <c r="AQ95" s="94"/>
      <c r="AR95" s="180"/>
      <c r="AS95" s="190">
        <f>SUM($K95:$L95)</f>
        <v>14</v>
      </c>
      <c r="AT95" s="63"/>
      <c r="AU95" s="117">
        <f>SUM($O95:$P95)</f>
        <v>14</v>
      </c>
      <c r="AV95" s="94"/>
      <c r="AW95" s="94"/>
      <c r="AX95" s="173"/>
      <c r="AY95" s="155" t="s">
        <v>137</v>
      </c>
      <c r="AZ95" s="128" t="s">
        <v>297</v>
      </c>
      <c r="BI95" s="201"/>
    </row>
    <row r="96" spans="1:139" s="56" customFormat="1" ht="45" customHeight="1">
      <c r="A96" s="620" t="s">
        <v>270</v>
      </c>
      <c r="B96" s="632" t="s">
        <v>271</v>
      </c>
      <c r="C96" s="204">
        <v>10</v>
      </c>
      <c r="D96" s="200"/>
      <c r="E96" s="200"/>
      <c r="F96" s="200">
        <v>10</v>
      </c>
      <c r="G96" s="200"/>
      <c r="H96" s="78"/>
      <c r="I96" s="630">
        <v>6</v>
      </c>
      <c r="J96" s="205">
        <f t="shared" si="5"/>
        <v>216</v>
      </c>
      <c r="K96" s="94">
        <v>2</v>
      </c>
      <c r="L96" s="180">
        <v>16</v>
      </c>
      <c r="M96" s="95"/>
      <c r="N96" s="95"/>
      <c r="O96" s="94"/>
      <c r="P96" s="180">
        <v>24</v>
      </c>
      <c r="Q96" s="117">
        <f t="shared" si="6"/>
        <v>42</v>
      </c>
      <c r="R96" s="210"/>
      <c r="S96" s="91">
        <f t="shared" si="7"/>
        <v>174</v>
      </c>
      <c r="T96" s="210"/>
      <c r="U96" s="183"/>
      <c r="V96" s="95"/>
      <c r="W96" s="221"/>
      <c r="X96" s="94"/>
      <c r="Y96" s="94"/>
      <c r="Z96" s="180"/>
      <c r="AA96" s="183"/>
      <c r="AB96" s="94"/>
      <c r="AC96" s="173"/>
      <c r="AD96" s="94"/>
      <c r="AE96" s="95"/>
      <c r="AF96" s="526"/>
      <c r="AG96" s="527"/>
      <c r="AH96" s="528"/>
      <c r="AI96" s="529"/>
      <c r="AJ96" s="528"/>
      <c r="AK96" s="528"/>
      <c r="AL96" s="530"/>
      <c r="AM96" s="183"/>
      <c r="AN96" s="94"/>
      <c r="AO96" s="173"/>
      <c r="AP96" s="190"/>
      <c r="AQ96" s="63"/>
      <c r="AR96" s="117"/>
      <c r="AS96" s="183"/>
      <c r="AT96" s="94"/>
      <c r="AU96" s="173"/>
      <c r="AV96" s="190">
        <f>SUM($K96:$L96)</f>
        <v>18</v>
      </c>
      <c r="AW96" s="63"/>
      <c r="AX96" s="117">
        <f>SUM($O96:$P96)</f>
        <v>24</v>
      </c>
      <c r="AY96" s="155" t="s">
        <v>137</v>
      </c>
      <c r="AZ96" s="128" t="s">
        <v>297</v>
      </c>
      <c r="BI96" s="201"/>
    </row>
    <row r="97" spans="1:97" s="56" customFormat="1" ht="24" customHeight="1">
      <c r="A97" s="620" t="s">
        <v>272</v>
      </c>
      <c r="B97" s="612" t="s">
        <v>149</v>
      </c>
      <c r="C97" s="643"/>
      <c r="D97" s="644">
        <v>4</v>
      </c>
      <c r="E97" s="644"/>
      <c r="F97" s="614"/>
      <c r="G97" s="614"/>
      <c r="H97" s="615"/>
      <c r="I97" s="616">
        <v>2</v>
      </c>
      <c r="J97" s="205">
        <f t="shared" si="5"/>
        <v>72</v>
      </c>
      <c r="K97" s="94">
        <v>2</v>
      </c>
      <c r="L97" s="180">
        <v>4</v>
      </c>
      <c r="M97" s="95"/>
      <c r="N97" s="95"/>
      <c r="O97" s="94"/>
      <c r="P97" s="180">
        <v>6</v>
      </c>
      <c r="Q97" s="117">
        <f t="shared" si="6"/>
        <v>12</v>
      </c>
      <c r="R97" s="210"/>
      <c r="S97" s="91">
        <f t="shared" si="7"/>
        <v>60</v>
      </c>
      <c r="T97" s="210"/>
      <c r="U97" s="183"/>
      <c r="V97" s="95"/>
      <c r="W97" s="221"/>
      <c r="X97" s="94"/>
      <c r="Y97" s="94"/>
      <c r="Z97" s="180"/>
      <c r="AA97" s="190"/>
      <c r="AB97" s="63"/>
      <c r="AC97" s="117"/>
      <c r="AD97" s="190">
        <f>SUM($K97:$L97)</f>
        <v>6</v>
      </c>
      <c r="AE97" s="63"/>
      <c r="AF97" s="117">
        <f>SUM($O97:$P97)</f>
        <v>6</v>
      </c>
      <c r="AG97" s="527"/>
      <c r="AH97" s="528"/>
      <c r="AI97" s="529"/>
      <c r="AJ97" s="528"/>
      <c r="AK97" s="528"/>
      <c r="AL97" s="530"/>
      <c r="AM97" s="183"/>
      <c r="AN97" s="94"/>
      <c r="AO97" s="173"/>
      <c r="AP97" s="94"/>
      <c r="AQ97" s="94"/>
      <c r="AR97" s="180"/>
      <c r="AS97" s="183"/>
      <c r="AT97" s="94"/>
      <c r="AU97" s="173"/>
      <c r="AV97" s="94"/>
      <c r="AW97" s="94"/>
      <c r="AX97" s="173"/>
      <c r="AY97" s="168" t="s">
        <v>137</v>
      </c>
      <c r="AZ97" s="402" t="s">
        <v>298</v>
      </c>
      <c r="BI97" s="201"/>
    </row>
    <row r="98" spans="1:97" s="56" customFormat="1" ht="24" customHeight="1">
      <c r="A98" s="620" t="s">
        <v>273</v>
      </c>
      <c r="B98" s="632" t="s">
        <v>117</v>
      </c>
      <c r="C98" s="204">
        <v>8</v>
      </c>
      <c r="D98" s="200"/>
      <c r="E98" s="200"/>
      <c r="F98" s="200"/>
      <c r="G98" s="200"/>
      <c r="H98" s="78"/>
      <c r="I98" s="645">
        <v>5</v>
      </c>
      <c r="J98" s="205">
        <f t="shared" si="5"/>
        <v>180</v>
      </c>
      <c r="K98" s="94">
        <v>2</v>
      </c>
      <c r="L98" s="180">
        <v>14</v>
      </c>
      <c r="M98" s="95"/>
      <c r="N98" s="95"/>
      <c r="O98" s="94"/>
      <c r="P98" s="180">
        <v>18</v>
      </c>
      <c r="Q98" s="117">
        <f t="shared" si="6"/>
        <v>34</v>
      </c>
      <c r="R98" s="210"/>
      <c r="S98" s="91">
        <f t="shared" si="7"/>
        <v>146</v>
      </c>
      <c r="T98" s="210"/>
      <c r="U98" s="183"/>
      <c r="V98" s="95"/>
      <c r="W98" s="221"/>
      <c r="X98" s="94"/>
      <c r="Y98" s="94"/>
      <c r="Z98" s="180"/>
      <c r="AA98" s="183"/>
      <c r="AB98" s="94"/>
      <c r="AC98" s="173"/>
      <c r="AD98" s="94"/>
      <c r="AE98" s="95"/>
      <c r="AF98" s="526"/>
      <c r="AG98" s="527"/>
      <c r="AH98" s="528"/>
      <c r="AI98" s="529"/>
      <c r="AJ98" s="528"/>
      <c r="AK98" s="528"/>
      <c r="AL98" s="530"/>
      <c r="AM98" s="190"/>
      <c r="AN98" s="63"/>
      <c r="AO98" s="117"/>
      <c r="AP98" s="190">
        <f>SUM($K98:$L98)</f>
        <v>16</v>
      </c>
      <c r="AQ98" s="63"/>
      <c r="AR98" s="117">
        <f>SUM($O98:$P98)</f>
        <v>18</v>
      </c>
      <c r="AS98" s="183"/>
      <c r="AT98" s="94"/>
      <c r="AU98" s="173"/>
      <c r="AV98" s="94"/>
      <c r="AW98" s="94"/>
      <c r="AX98" s="173"/>
      <c r="AY98" s="155" t="s">
        <v>137</v>
      </c>
      <c r="AZ98" s="402" t="s">
        <v>298</v>
      </c>
      <c r="BI98" s="201"/>
    </row>
    <row r="99" spans="1:97" s="56" customFormat="1" ht="24" customHeight="1">
      <c r="A99" s="620" t="s">
        <v>274</v>
      </c>
      <c r="B99" s="128" t="s">
        <v>133</v>
      </c>
      <c r="C99" s="203"/>
      <c r="D99" s="202">
        <v>5</v>
      </c>
      <c r="E99" s="202"/>
      <c r="F99" s="202"/>
      <c r="G99" s="202"/>
      <c r="H99" s="65"/>
      <c r="I99" s="630">
        <v>3</v>
      </c>
      <c r="J99" s="205">
        <f t="shared" si="5"/>
        <v>108</v>
      </c>
      <c r="K99" s="94">
        <v>2</v>
      </c>
      <c r="L99" s="180">
        <v>6</v>
      </c>
      <c r="M99" s="95"/>
      <c r="N99" s="95"/>
      <c r="O99" s="94"/>
      <c r="P99" s="180">
        <v>12</v>
      </c>
      <c r="Q99" s="117">
        <f t="shared" si="6"/>
        <v>20</v>
      </c>
      <c r="R99" s="210"/>
      <c r="S99" s="91">
        <f t="shared" si="7"/>
        <v>88</v>
      </c>
      <c r="T99" s="210"/>
      <c r="U99" s="183"/>
      <c r="V99" s="95"/>
      <c r="W99" s="221"/>
      <c r="X99" s="94"/>
      <c r="Y99" s="94"/>
      <c r="Z99" s="180"/>
      <c r="AA99" s="183"/>
      <c r="AB99" s="94"/>
      <c r="AC99" s="173"/>
      <c r="AD99" s="94"/>
      <c r="AE99" s="95"/>
      <c r="AF99" s="526"/>
      <c r="AG99" s="190">
        <f>SUM($K99:$L99)</f>
        <v>8</v>
      </c>
      <c r="AH99" s="63"/>
      <c r="AI99" s="117">
        <f>SUM($O99:$P99)</f>
        <v>12</v>
      </c>
      <c r="AJ99" s="190"/>
      <c r="AK99" s="63"/>
      <c r="AL99" s="117"/>
      <c r="AM99" s="190"/>
      <c r="AN99" s="63"/>
      <c r="AO99" s="117"/>
      <c r="AP99" s="94"/>
      <c r="AQ99" s="94"/>
      <c r="AR99" s="180"/>
      <c r="AS99" s="183"/>
      <c r="AT99" s="94"/>
      <c r="AU99" s="173"/>
      <c r="AV99" s="94"/>
      <c r="AW99" s="94"/>
      <c r="AX99" s="173"/>
      <c r="AY99" s="199" t="s">
        <v>137</v>
      </c>
      <c r="AZ99" s="128" t="s">
        <v>299</v>
      </c>
      <c r="BI99" s="201"/>
    </row>
    <row r="100" spans="1:97" s="56" customFormat="1" ht="24" customHeight="1">
      <c r="A100" s="620" t="s">
        <v>275</v>
      </c>
      <c r="B100" s="632" t="s">
        <v>141</v>
      </c>
      <c r="C100" s="204"/>
      <c r="D100" s="200">
        <v>6</v>
      </c>
      <c r="E100" s="200"/>
      <c r="F100" s="200"/>
      <c r="G100" s="200"/>
      <c r="H100" s="78"/>
      <c r="I100" s="630">
        <v>3</v>
      </c>
      <c r="J100" s="205">
        <f t="shared" si="5"/>
        <v>108</v>
      </c>
      <c r="K100" s="94">
        <v>2</v>
      </c>
      <c r="L100" s="180">
        <v>8</v>
      </c>
      <c r="M100" s="95"/>
      <c r="N100" s="95">
        <v>10</v>
      </c>
      <c r="O100" s="94"/>
      <c r="P100" s="180"/>
      <c r="Q100" s="117">
        <f t="shared" si="6"/>
        <v>20</v>
      </c>
      <c r="R100" s="210"/>
      <c r="S100" s="91">
        <f t="shared" si="7"/>
        <v>88</v>
      </c>
      <c r="T100" s="210"/>
      <c r="U100" s="183"/>
      <c r="V100" s="95"/>
      <c r="W100" s="221"/>
      <c r="X100" s="94"/>
      <c r="Y100" s="94"/>
      <c r="Z100" s="180"/>
      <c r="AA100" s="183"/>
      <c r="AB100" s="94"/>
      <c r="AC100" s="173"/>
      <c r="AD100" s="94"/>
      <c r="AE100" s="95"/>
      <c r="AF100" s="526"/>
      <c r="AG100" s="190"/>
      <c r="AH100" s="63"/>
      <c r="AI100" s="117"/>
      <c r="AJ100" s="190">
        <f>SUM($K100:$L100)</f>
        <v>10</v>
      </c>
      <c r="AK100" s="63">
        <f>SUM($M100:$N100)</f>
        <v>10</v>
      </c>
      <c r="AL100" s="117"/>
      <c r="AM100" s="183"/>
      <c r="AN100" s="94"/>
      <c r="AO100" s="173"/>
      <c r="AP100" s="94"/>
      <c r="AQ100" s="94"/>
      <c r="AR100" s="180"/>
      <c r="AS100" s="183"/>
      <c r="AT100" s="94"/>
      <c r="AU100" s="173"/>
      <c r="AV100" s="94"/>
      <c r="AW100" s="94"/>
      <c r="AX100" s="173"/>
      <c r="AY100" s="155" t="s">
        <v>104</v>
      </c>
      <c r="AZ100" s="128" t="s">
        <v>162</v>
      </c>
      <c r="BI100" s="201"/>
    </row>
    <row r="101" spans="1:97" s="56" customFormat="1" ht="24" customHeight="1">
      <c r="A101" s="620" t="s">
        <v>276</v>
      </c>
      <c r="B101" s="129" t="s">
        <v>119</v>
      </c>
      <c r="C101" s="203"/>
      <c r="D101" s="202">
        <v>7</v>
      </c>
      <c r="E101" s="202"/>
      <c r="F101" s="202"/>
      <c r="G101" s="202"/>
      <c r="H101" s="65"/>
      <c r="I101" s="630">
        <v>3</v>
      </c>
      <c r="J101" s="205">
        <f t="shared" si="5"/>
        <v>108</v>
      </c>
      <c r="K101" s="94">
        <v>2</v>
      </c>
      <c r="L101" s="180">
        <v>8</v>
      </c>
      <c r="M101" s="95"/>
      <c r="N101" s="95"/>
      <c r="O101" s="94"/>
      <c r="P101" s="180">
        <v>10</v>
      </c>
      <c r="Q101" s="117">
        <f t="shared" si="6"/>
        <v>20</v>
      </c>
      <c r="R101" s="210"/>
      <c r="S101" s="91">
        <f t="shared" si="7"/>
        <v>88</v>
      </c>
      <c r="T101" s="210"/>
      <c r="U101" s="183"/>
      <c r="V101" s="95"/>
      <c r="W101" s="221"/>
      <c r="X101" s="94"/>
      <c r="Y101" s="94"/>
      <c r="Z101" s="180"/>
      <c r="AA101" s="183"/>
      <c r="AB101" s="94"/>
      <c r="AC101" s="173"/>
      <c r="AD101" s="94"/>
      <c r="AE101" s="95"/>
      <c r="AF101" s="526"/>
      <c r="AG101" s="527"/>
      <c r="AH101" s="528"/>
      <c r="AI101" s="529"/>
      <c r="AJ101" s="190"/>
      <c r="AK101" s="63"/>
      <c r="AL101" s="117"/>
      <c r="AM101" s="190">
        <f>SUM($K101:$L101)</f>
        <v>10</v>
      </c>
      <c r="AN101" s="63"/>
      <c r="AO101" s="117">
        <f>SUM($O101:$P101)</f>
        <v>10</v>
      </c>
      <c r="AP101" s="94"/>
      <c r="AQ101" s="94"/>
      <c r="AR101" s="180"/>
      <c r="AS101" s="183"/>
      <c r="AT101" s="94"/>
      <c r="AU101" s="173"/>
      <c r="AV101" s="94"/>
      <c r="AW101" s="94"/>
      <c r="AX101" s="173"/>
      <c r="AY101" s="199" t="s">
        <v>137</v>
      </c>
      <c r="AZ101" s="129" t="s">
        <v>300</v>
      </c>
      <c r="BI101" s="201"/>
    </row>
    <row r="102" spans="1:97" s="56" customFormat="1" ht="24" customHeight="1">
      <c r="A102" s="620" t="s">
        <v>277</v>
      </c>
      <c r="B102" s="129" t="s">
        <v>118</v>
      </c>
      <c r="C102" s="203">
        <v>10</v>
      </c>
      <c r="D102" s="202"/>
      <c r="E102" s="202"/>
      <c r="F102" s="202"/>
      <c r="G102" s="202"/>
      <c r="H102" s="65"/>
      <c r="I102" s="630">
        <v>4</v>
      </c>
      <c r="J102" s="205">
        <f t="shared" si="5"/>
        <v>144</v>
      </c>
      <c r="K102" s="94">
        <v>2</v>
      </c>
      <c r="L102" s="180">
        <v>10</v>
      </c>
      <c r="M102" s="95"/>
      <c r="N102" s="95"/>
      <c r="O102" s="94"/>
      <c r="P102" s="180">
        <v>16</v>
      </c>
      <c r="Q102" s="117">
        <f t="shared" si="6"/>
        <v>28</v>
      </c>
      <c r="R102" s="210"/>
      <c r="S102" s="91">
        <f t="shared" si="7"/>
        <v>116</v>
      </c>
      <c r="T102" s="210"/>
      <c r="U102" s="183"/>
      <c r="V102" s="95"/>
      <c r="W102" s="221"/>
      <c r="X102" s="94"/>
      <c r="Y102" s="94"/>
      <c r="Z102" s="180"/>
      <c r="AA102" s="183"/>
      <c r="AB102" s="94"/>
      <c r="AC102" s="173"/>
      <c r="AD102" s="94"/>
      <c r="AE102" s="95"/>
      <c r="AF102" s="526"/>
      <c r="AG102" s="527"/>
      <c r="AH102" s="528"/>
      <c r="AI102" s="529"/>
      <c r="AJ102" s="528"/>
      <c r="AK102" s="528"/>
      <c r="AL102" s="530"/>
      <c r="AM102" s="183"/>
      <c r="AN102" s="94"/>
      <c r="AO102" s="173"/>
      <c r="AP102" s="190"/>
      <c r="AQ102" s="63"/>
      <c r="AR102" s="117"/>
      <c r="AS102" s="190"/>
      <c r="AT102" s="63"/>
      <c r="AU102" s="117"/>
      <c r="AV102" s="190">
        <f>SUM($K102:$L102)</f>
        <v>12</v>
      </c>
      <c r="AW102" s="63"/>
      <c r="AX102" s="117">
        <f>SUM($O102:$P102)</f>
        <v>16</v>
      </c>
      <c r="AY102" s="199" t="s">
        <v>137</v>
      </c>
      <c r="AZ102" s="128" t="s">
        <v>237</v>
      </c>
      <c r="BI102" s="201"/>
    </row>
    <row r="103" spans="1:97" s="56" customFormat="1" ht="24" customHeight="1">
      <c r="A103" s="620" t="s">
        <v>278</v>
      </c>
      <c r="B103" s="640" t="s">
        <v>113</v>
      </c>
      <c r="C103" s="203"/>
      <c r="D103" s="200">
        <v>5</v>
      </c>
      <c r="E103" s="200"/>
      <c r="F103" s="200"/>
      <c r="G103" s="200"/>
      <c r="H103" s="78"/>
      <c r="I103" s="630">
        <v>3</v>
      </c>
      <c r="J103" s="205">
        <f t="shared" si="5"/>
        <v>108</v>
      </c>
      <c r="K103" s="171">
        <v>2</v>
      </c>
      <c r="L103" s="87">
        <v>8</v>
      </c>
      <c r="M103" s="63"/>
      <c r="N103" s="63"/>
      <c r="O103" s="224"/>
      <c r="P103" s="87">
        <v>10</v>
      </c>
      <c r="Q103" s="117">
        <f t="shared" si="6"/>
        <v>20</v>
      </c>
      <c r="R103" s="166"/>
      <c r="S103" s="91">
        <f t="shared" si="7"/>
        <v>88</v>
      </c>
      <c r="T103" s="166"/>
      <c r="U103" s="171"/>
      <c r="V103" s="63"/>
      <c r="W103" s="172"/>
      <c r="X103" s="224"/>
      <c r="Y103" s="224"/>
      <c r="Z103" s="87"/>
      <c r="AA103" s="171"/>
      <c r="AB103" s="224"/>
      <c r="AC103" s="117"/>
      <c r="AD103" s="190"/>
      <c r="AE103" s="63"/>
      <c r="AF103" s="117"/>
      <c r="AG103" s="190">
        <f>SUM($K103:$L103)</f>
        <v>10</v>
      </c>
      <c r="AH103" s="63"/>
      <c r="AI103" s="117">
        <f>SUM($O103:$P103)</f>
        <v>10</v>
      </c>
      <c r="AJ103" s="190"/>
      <c r="AK103" s="63"/>
      <c r="AL103" s="117"/>
      <c r="AM103" s="171"/>
      <c r="AN103" s="224"/>
      <c r="AO103" s="117"/>
      <c r="AP103" s="224"/>
      <c r="AQ103" s="224"/>
      <c r="AR103" s="87"/>
      <c r="AS103" s="171"/>
      <c r="AT103" s="224"/>
      <c r="AU103" s="117"/>
      <c r="AV103" s="224"/>
      <c r="AW103" s="224"/>
      <c r="AX103" s="117"/>
      <c r="AY103" s="155" t="s">
        <v>103</v>
      </c>
      <c r="AZ103" s="128" t="s">
        <v>176</v>
      </c>
      <c r="BI103" s="201"/>
    </row>
    <row r="104" spans="1:97" s="56" customFormat="1" ht="24" customHeight="1">
      <c r="A104" s="620" t="s">
        <v>279</v>
      </c>
      <c r="B104" s="632" t="s">
        <v>307</v>
      </c>
      <c r="C104" s="203"/>
      <c r="D104" s="200">
        <v>1</v>
      </c>
      <c r="E104" s="200"/>
      <c r="F104" s="200"/>
      <c r="G104" s="200"/>
      <c r="H104" s="78"/>
      <c r="I104" s="630">
        <v>2</v>
      </c>
      <c r="J104" s="169">
        <f>36*I104</f>
        <v>72</v>
      </c>
      <c r="K104" s="79">
        <v>2</v>
      </c>
      <c r="L104" s="138">
        <v>4</v>
      </c>
      <c r="M104" s="81"/>
      <c r="N104" s="139"/>
      <c r="O104" s="80"/>
      <c r="P104" s="138">
        <v>8</v>
      </c>
      <c r="Q104" s="185">
        <f>SUM(K104:P104)</f>
        <v>14</v>
      </c>
      <c r="R104" s="412"/>
      <c r="S104" s="603">
        <f t="shared" si="7"/>
        <v>58</v>
      </c>
      <c r="T104" s="169"/>
      <c r="U104" s="723">
        <f>SUM($K104:$L104)</f>
        <v>6</v>
      </c>
      <c r="V104" s="81"/>
      <c r="W104" s="185">
        <f>SUM($O104:$P104)</f>
        <v>8</v>
      </c>
      <c r="X104" s="80"/>
      <c r="Y104" s="81"/>
      <c r="Z104" s="134"/>
      <c r="AA104" s="184"/>
      <c r="AB104" s="139"/>
      <c r="AC104" s="175"/>
      <c r="AD104" s="80"/>
      <c r="AE104" s="81"/>
      <c r="AF104" s="134"/>
      <c r="AG104" s="174"/>
      <c r="AH104" s="81"/>
      <c r="AI104" s="175"/>
      <c r="AJ104" s="174"/>
      <c r="AK104" s="81"/>
      <c r="AL104" s="185"/>
      <c r="AM104" s="174"/>
      <c r="AN104" s="81"/>
      <c r="AO104" s="175"/>
      <c r="AP104" s="80"/>
      <c r="AQ104" s="81"/>
      <c r="AR104" s="134"/>
      <c r="AS104" s="174"/>
      <c r="AT104" s="81"/>
      <c r="AU104" s="175"/>
      <c r="AV104" s="80"/>
      <c r="AW104" s="81"/>
      <c r="AX104" s="175"/>
      <c r="AY104" s="168" t="s">
        <v>135</v>
      </c>
      <c r="AZ104" s="402" t="s">
        <v>308</v>
      </c>
      <c r="BI104" s="201"/>
    </row>
    <row r="105" spans="1:97" s="56" customFormat="1" ht="24" customHeight="1">
      <c r="A105" s="620" t="s">
        <v>280</v>
      </c>
      <c r="B105" s="646" t="s">
        <v>225</v>
      </c>
      <c r="C105" s="101"/>
      <c r="D105" s="77">
        <v>1</v>
      </c>
      <c r="E105" s="647"/>
      <c r="F105" s="206"/>
      <c r="G105" s="206"/>
      <c r="H105" s="100"/>
      <c r="I105" s="648">
        <v>2</v>
      </c>
      <c r="J105" s="205">
        <f t="shared" si="5"/>
        <v>72</v>
      </c>
      <c r="K105" s="94">
        <v>2</v>
      </c>
      <c r="L105" s="180"/>
      <c r="M105" s="95"/>
      <c r="N105" s="95"/>
      <c r="O105" s="94"/>
      <c r="P105" s="180"/>
      <c r="Q105" s="117">
        <f t="shared" si="6"/>
        <v>2</v>
      </c>
      <c r="R105" s="210"/>
      <c r="S105" s="91">
        <f t="shared" si="7"/>
        <v>70</v>
      </c>
      <c r="T105" s="210"/>
      <c r="U105" s="190">
        <f>SUM($K105:$L105)</f>
        <v>2</v>
      </c>
      <c r="V105" s="63"/>
      <c r="W105" s="117"/>
      <c r="X105" s="94"/>
      <c r="Y105" s="94"/>
      <c r="Z105" s="180"/>
      <c r="AA105" s="183"/>
      <c r="AB105" s="94"/>
      <c r="AC105" s="173"/>
      <c r="AD105" s="94"/>
      <c r="AE105" s="95"/>
      <c r="AF105" s="526"/>
      <c r="AG105" s="527"/>
      <c r="AH105" s="528"/>
      <c r="AI105" s="529"/>
      <c r="AJ105" s="528"/>
      <c r="AK105" s="528"/>
      <c r="AL105" s="530"/>
      <c r="AM105" s="183"/>
      <c r="AN105" s="94"/>
      <c r="AO105" s="173"/>
      <c r="AP105" s="94"/>
      <c r="AQ105" s="94"/>
      <c r="AR105" s="180"/>
      <c r="AS105" s="183"/>
      <c r="AT105" s="94"/>
      <c r="AU105" s="173"/>
      <c r="AV105" s="94"/>
      <c r="AW105" s="94"/>
      <c r="AX105" s="173"/>
      <c r="AY105" s="564" t="s">
        <v>135</v>
      </c>
      <c r="AZ105" s="137" t="s">
        <v>216</v>
      </c>
      <c r="BI105" s="201"/>
    </row>
    <row r="106" spans="1:97" s="56" customFormat="1" ht="24" customHeight="1" thickBot="1">
      <c r="A106" s="620" t="s">
        <v>310</v>
      </c>
      <c r="B106" s="632" t="s">
        <v>281</v>
      </c>
      <c r="C106" s="204"/>
      <c r="D106" s="200"/>
      <c r="E106" s="200">
        <v>5</v>
      </c>
      <c r="F106" s="200"/>
      <c r="G106" s="200"/>
      <c r="H106" s="78"/>
      <c r="I106" s="630">
        <v>3</v>
      </c>
      <c r="J106" s="205">
        <f t="shared" si="5"/>
        <v>108</v>
      </c>
      <c r="K106" s="94"/>
      <c r="L106" s="180">
        <v>6</v>
      </c>
      <c r="M106" s="95"/>
      <c r="N106" s="95"/>
      <c r="O106" s="94"/>
      <c r="P106" s="180">
        <v>10</v>
      </c>
      <c r="Q106" s="117">
        <f t="shared" si="6"/>
        <v>16</v>
      </c>
      <c r="R106" s="210"/>
      <c r="S106" s="91">
        <f t="shared" si="7"/>
        <v>92</v>
      </c>
      <c r="T106" s="210"/>
      <c r="U106" s="183"/>
      <c r="V106" s="95"/>
      <c r="W106" s="173"/>
      <c r="X106" s="94"/>
      <c r="Y106" s="94"/>
      <c r="Z106" s="180"/>
      <c r="AA106" s="183"/>
      <c r="AB106" s="94"/>
      <c r="AC106" s="173"/>
      <c r="AD106" s="94"/>
      <c r="AE106" s="95"/>
      <c r="AF106" s="170"/>
      <c r="AG106" s="190">
        <f>SUM($K106:$L106)</f>
        <v>6</v>
      </c>
      <c r="AH106" s="63"/>
      <c r="AI106" s="117">
        <f>SUM($O106:$P106)</f>
        <v>10</v>
      </c>
      <c r="AJ106" s="94"/>
      <c r="AK106" s="94"/>
      <c r="AL106" s="180"/>
      <c r="AM106" s="219"/>
      <c r="AN106" s="464"/>
      <c r="AO106" s="220"/>
      <c r="AP106" s="464"/>
      <c r="AQ106" s="464"/>
      <c r="AR106" s="465"/>
      <c r="AS106" s="219"/>
      <c r="AT106" s="464"/>
      <c r="AU106" s="220"/>
      <c r="AV106" s="464"/>
      <c r="AW106" s="464"/>
      <c r="AX106" s="220"/>
      <c r="AY106" s="155" t="s">
        <v>301</v>
      </c>
      <c r="AZ106" s="128" t="s">
        <v>163</v>
      </c>
      <c r="BI106" s="201"/>
    </row>
    <row r="107" spans="1:97" s="41" customFormat="1" ht="24" customHeight="1" thickBot="1">
      <c r="A107" s="396"/>
      <c r="B107" s="389" t="s">
        <v>306</v>
      </c>
      <c r="C107" s="397"/>
      <c r="D107" s="394"/>
      <c r="E107" s="394"/>
      <c r="F107" s="394"/>
      <c r="G107" s="394"/>
      <c r="H107" s="398"/>
      <c r="I107" s="393">
        <f>SUM(I45:I106)</f>
        <v>169</v>
      </c>
      <c r="J107" s="393">
        <f t="shared" ref="J107:AX107" si="8">SUM(J45:J106)</f>
        <v>6084</v>
      </c>
      <c r="K107" s="724">
        <f t="shared" si="8"/>
        <v>90</v>
      </c>
      <c r="L107" s="394">
        <f t="shared" si="8"/>
        <v>362</v>
      </c>
      <c r="M107" s="394">
        <f t="shared" si="8"/>
        <v>0</v>
      </c>
      <c r="N107" s="394">
        <f t="shared" si="8"/>
        <v>130</v>
      </c>
      <c r="O107" s="394">
        <f t="shared" si="8"/>
        <v>22</v>
      </c>
      <c r="P107" s="398">
        <f t="shared" si="8"/>
        <v>500</v>
      </c>
      <c r="Q107" s="768">
        <f t="shared" si="8"/>
        <v>1104</v>
      </c>
      <c r="R107" s="393">
        <f t="shared" si="8"/>
        <v>4</v>
      </c>
      <c r="S107" s="393">
        <f t="shared" si="8"/>
        <v>4976</v>
      </c>
      <c r="T107" s="393">
        <f t="shared" si="8"/>
        <v>0</v>
      </c>
      <c r="U107" s="726">
        <f t="shared" si="8"/>
        <v>56</v>
      </c>
      <c r="V107" s="394">
        <f t="shared" si="8"/>
        <v>8</v>
      </c>
      <c r="W107" s="725">
        <f t="shared" si="8"/>
        <v>64</v>
      </c>
      <c r="X107" s="726">
        <f t="shared" si="8"/>
        <v>54</v>
      </c>
      <c r="Y107" s="394">
        <f t="shared" si="8"/>
        <v>14</v>
      </c>
      <c r="Z107" s="725">
        <f t="shared" si="8"/>
        <v>68</v>
      </c>
      <c r="AA107" s="726">
        <f t="shared" si="8"/>
        <v>36</v>
      </c>
      <c r="AB107" s="394">
        <f t="shared" si="8"/>
        <v>10</v>
      </c>
      <c r="AC107" s="725">
        <f t="shared" si="8"/>
        <v>62</v>
      </c>
      <c r="AD107" s="726">
        <f t="shared" si="8"/>
        <v>56</v>
      </c>
      <c r="AE107" s="394">
        <f t="shared" si="8"/>
        <v>10</v>
      </c>
      <c r="AF107" s="725">
        <f t="shared" si="8"/>
        <v>64</v>
      </c>
      <c r="AG107" s="726">
        <f t="shared" si="8"/>
        <v>60</v>
      </c>
      <c r="AH107" s="394">
        <f t="shared" si="8"/>
        <v>14</v>
      </c>
      <c r="AI107" s="725">
        <f t="shared" si="8"/>
        <v>66</v>
      </c>
      <c r="AJ107" s="724">
        <f t="shared" si="8"/>
        <v>44</v>
      </c>
      <c r="AK107" s="394">
        <f t="shared" si="8"/>
        <v>26</v>
      </c>
      <c r="AL107" s="725">
        <f t="shared" si="8"/>
        <v>32</v>
      </c>
      <c r="AM107" s="726">
        <f t="shared" si="8"/>
        <v>40</v>
      </c>
      <c r="AN107" s="394">
        <f t="shared" si="8"/>
        <v>28</v>
      </c>
      <c r="AO107" s="725">
        <f t="shared" si="8"/>
        <v>36</v>
      </c>
      <c r="AP107" s="726">
        <f t="shared" si="8"/>
        <v>46</v>
      </c>
      <c r="AQ107" s="394">
        <f t="shared" si="8"/>
        <v>14</v>
      </c>
      <c r="AR107" s="725">
        <f t="shared" si="8"/>
        <v>44</v>
      </c>
      <c r="AS107" s="726">
        <f t="shared" si="8"/>
        <v>30</v>
      </c>
      <c r="AT107" s="394">
        <f t="shared" si="8"/>
        <v>6</v>
      </c>
      <c r="AU107" s="725">
        <f t="shared" si="8"/>
        <v>46</v>
      </c>
      <c r="AV107" s="726">
        <f t="shared" si="8"/>
        <v>30</v>
      </c>
      <c r="AW107" s="394">
        <f t="shared" si="8"/>
        <v>0</v>
      </c>
      <c r="AX107" s="725">
        <f t="shared" si="8"/>
        <v>40</v>
      </c>
      <c r="AY107" s="399"/>
      <c r="AZ107" s="400"/>
      <c r="BI107" s="256"/>
    </row>
    <row r="108" spans="1:97" s="41" customFormat="1" ht="24" customHeight="1" thickBot="1">
      <c r="A108" s="373" t="s">
        <v>33</v>
      </c>
      <c r="B108" s="374" t="s">
        <v>217</v>
      </c>
      <c r="C108" s="375"/>
      <c r="D108" s="376"/>
      <c r="E108" s="376"/>
      <c r="F108" s="376"/>
      <c r="G108" s="376"/>
      <c r="H108" s="377"/>
      <c r="I108" s="378"/>
      <c r="J108" s="378"/>
      <c r="K108" s="379"/>
      <c r="L108" s="377"/>
      <c r="M108" s="376"/>
      <c r="N108" s="375"/>
      <c r="O108" s="383"/>
      <c r="P108" s="377"/>
      <c r="Q108" s="380"/>
      <c r="R108" s="378"/>
      <c r="S108" s="379"/>
      <c r="T108" s="378"/>
      <c r="U108" s="381"/>
      <c r="V108" s="383"/>
      <c r="W108" s="380"/>
      <c r="X108" s="381"/>
      <c r="Y108" s="383"/>
      <c r="Z108" s="380"/>
      <c r="AA108" s="381"/>
      <c r="AB108" s="383"/>
      <c r="AC108" s="380"/>
      <c r="AD108" s="381"/>
      <c r="AE108" s="383"/>
      <c r="AF108" s="380"/>
      <c r="AG108" s="381"/>
      <c r="AH108" s="383"/>
      <c r="AI108" s="380"/>
      <c r="AJ108" s="384"/>
      <c r="AK108" s="383"/>
      <c r="AL108" s="380"/>
      <c r="AM108" s="381"/>
      <c r="AN108" s="383"/>
      <c r="AO108" s="380"/>
      <c r="AP108" s="381"/>
      <c r="AQ108" s="383"/>
      <c r="AR108" s="380"/>
      <c r="AS108" s="381"/>
      <c r="AT108" s="383"/>
      <c r="AU108" s="380"/>
      <c r="AV108" s="381"/>
      <c r="AW108" s="376"/>
      <c r="AX108" s="382"/>
      <c r="AY108" s="385"/>
      <c r="AZ108" s="401"/>
      <c r="BI108" s="256"/>
    </row>
    <row r="109" spans="1:97" s="41" customFormat="1" ht="24" customHeight="1">
      <c r="A109" s="620" t="s">
        <v>210</v>
      </c>
      <c r="B109" s="621" t="s">
        <v>150</v>
      </c>
      <c r="C109" s="223"/>
      <c r="D109" s="208">
        <v>3</v>
      </c>
      <c r="E109" s="208"/>
      <c r="F109" s="54"/>
      <c r="G109" s="54"/>
      <c r="H109" s="622"/>
      <c r="I109" s="623">
        <v>2</v>
      </c>
      <c r="J109" s="169">
        <f t="shared" ref="J109:J117" si="9">36*I109</f>
        <v>72</v>
      </c>
      <c r="K109" s="62">
        <v>2</v>
      </c>
      <c r="L109" s="87">
        <v>4</v>
      </c>
      <c r="M109" s="54"/>
      <c r="N109" s="63"/>
      <c r="O109" s="86"/>
      <c r="P109" s="466">
        <v>8</v>
      </c>
      <c r="Q109" s="117">
        <f t="shared" ref="Q109:Q117" si="10">SUM(K109:P109)</f>
        <v>14</v>
      </c>
      <c r="R109" s="205"/>
      <c r="S109" s="91">
        <f t="shared" ref="S109:S117" si="11">J109-Q109</f>
        <v>58</v>
      </c>
      <c r="T109" s="166"/>
      <c r="U109" s="171"/>
      <c r="V109" s="63"/>
      <c r="W109" s="172"/>
      <c r="X109" s="190"/>
      <c r="Y109" s="63"/>
      <c r="Z109" s="117"/>
      <c r="AA109" s="190">
        <f>SUM($K109:$L109)</f>
        <v>6</v>
      </c>
      <c r="AB109" s="63"/>
      <c r="AC109" s="117">
        <f>SUM($O109:$P109)</f>
        <v>8</v>
      </c>
      <c r="AD109" s="190"/>
      <c r="AE109" s="63"/>
      <c r="AF109" s="117"/>
      <c r="AG109" s="171"/>
      <c r="AH109" s="63"/>
      <c r="AI109" s="117"/>
      <c r="AJ109" s="171"/>
      <c r="AK109" s="63"/>
      <c r="AL109" s="117"/>
      <c r="AM109" s="124"/>
      <c r="AN109" s="207"/>
      <c r="AO109" s="209"/>
      <c r="AP109" s="89"/>
      <c r="AQ109" s="207"/>
      <c r="AR109" s="47"/>
      <c r="AS109" s="124"/>
      <c r="AT109" s="207"/>
      <c r="AU109" s="209"/>
      <c r="AV109" s="89"/>
      <c r="AW109" s="207"/>
      <c r="AX109" s="209"/>
      <c r="AY109" s="205" t="s">
        <v>135</v>
      </c>
      <c r="AZ109" s="130" t="s">
        <v>153</v>
      </c>
      <c r="BI109" s="256"/>
    </row>
    <row r="110" spans="1:97" s="41" customFormat="1" ht="45" customHeight="1">
      <c r="A110" s="620" t="s">
        <v>34</v>
      </c>
      <c r="B110" s="621" t="s">
        <v>63</v>
      </c>
      <c r="C110" s="223"/>
      <c r="D110" s="208">
        <v>6</v>
      </c>
      <c r="E110" s="208"/>
      <c r="F110" s="54"/>
      <c r="G110" s="54"/>
      <c r="H110" s="622"/>
      <c r="I110" s="623">
        <v>2</v>
      </c>
      <c r="J110" s="169">
        <f t="shared" si="9"/>
        <v>72</v>
      </c>
      <c r="K110" s="224"/>
      <c r="L110" s="87"/>
      <c r="M110" s="63"/>
      <c r="N110" s="63"/>
      <c r="O110" s="224">
        <v>2</v>
      </c>
      <c r="P110" s="87">
        <v>10</v>
      </c>
      <c r="Q110" s="117">
        <f t="shared" si="10"/>
        <v>12</v>
      </c>
      <c r="R110" s="166"/>
      <c r="S110" s="91">
        <f t="shared" si="11"/>
        <v>60</v>
      </c>
      <c r="T110" s="166"/>
      <c r="U110" s="176"/>
      <c r="V110" s="64"/>
      <c r="W110" s="177"/>
      <c r="X110" s="92"/>
      <c r="Y110" s="90"/>
      <c r="Z110" s="87"/>
      <c r="AA110" s="171"/>
      <c r="AB110" s="63"/>
      <c r="AC110" s="117"/>
      <c r="AD110" s="224"/>
      <c r="AE110" s="63"/>
      <c r="AF110" s="87"/>
      <c r="AG110" s="190"/>
      <c r="AH110" s="63"/>
      <c r="AI110" s="117"/>
      <c r="AJ110" s="190"/>
      <c r="AK110" s="63"/>
      <c r="AL110" s="117">
        <f>SUM($O110:$P110)</f>
        <v>12</v>
      </c>
      <c r="AM110" s="176"/>
      <c r="AN110" s="90"/>
      <c r="AO110" s="186"/>
      <c r="AP110" s="92"/>
      <c r="AQ110" s="90"/>
      <c r="AR110" s="188"/>
      <c r="AS110" s="189"/>
      <c r="AT110" s="90"/>
      <c r="AU110" s="186"/>
      <c r="AV110" s="92"/>
      <c r="AW110" s="90"/>
      <c r="AX110" s="117"/>
      <c r="AY110" s="205" t="s">
        <v>135</v>
      </c>
      <c r="AZ110" s="130" t="s">
        <v>153</v>
      </c>
      <c r="BI110" s="256"/>
    </row>
    <row r="111" spans="1:97" s="56" customFormat="1" ht="24" customHeight="1">
      <c r="A111" s="620" t="s">
        <v>35</v>
      </c>
      <c r="B111" s="621" t="s">
        <v>62</v>
      </c>
      <c r="C111" s="223"/>
      <c r="D111" s="208">
        <v>5</v>
      </c>
      <c r="E111" s="208"/>
      <c r="F111" s="54"/>
      <c r="G111" s="54"/>
      <c r="H111" s="622"/>
      <c r="I111" s="623">
        <v>2</v>
      </c>
      <c r="J111" s="169">
        <f t="shared" si="9"/>
        <v>72</v>
      </c>
      <c r="K111" s="94"/>
      <c r="L111" s="180"/>
      <c r="M111" s="95"/>
      <c r="N111" s="95"/>
      <c r="O111" s="94">
        <v>2</v>
      </c>
      <c r="P111" s="180">
        <v>12</v>
      </c>
      <c r="Q111" s="117">
        <f t="shared" si="10"/>
        <v>14</v>
      </c>
      <c r="R111" s="210"/>
      <c r="S111" s="91">
        <f t="shared" si="11"/>
        <v>58</v>
      </c>
      <c r="T111" s="210"/>
      <c r="U111" s="183"/>
      <c r="V111" s="95"/>
      <c r="W111" s="221"/>
      <c r="X111" s="94"/>
      <c r="Y111" s="95"/>
      <c r="Z111" s="180"/>
      <c r="AA111" s="219"/>
      <c r="AB111" s="222"/>
      <c r="AC111" s="220"/>
      <c r="AD111" s="190"/>
      <c r="AE111" s="63"/>
      <c r="AF111" s="117"/>
      <c r="AG111" s="190"/>
      <c r="AH111" s="63"/>
      <c r="AI111" s="117">
        <f>SUM($O111:$P111)</f>
        <v>14</v>
      </c>
      <c r="AJ111" s="94"/>
      <c r="AK111" s="95"/>
      <c r="AL111" s="180"/>
      <c r="AM111" s="183"/>
      <c r="AN111" s="95"/>
      <c r="AO111" s="173"/>
      <c r="AP111" s="94"/>
      <c r="AQ111" s="95"/>
      <c r="AR111" s="180"/>
      <c r="AS111" s="183"/>
      <c r="AT111" s="95"/>
      <c r="AU111" s="173"/>
      <c r="AV111" s="94"/>
      <c r="AW111" s="95"/>
      <c r="AX111" s="173"/>
      <c r="AY111" s="205" t="s">
        <v>135</v>
      </c>
      <c r="AZ111" s="130" t="s">
        <v>153</v>
      </c>
      <c r="BI111" s="201"/>
    </row>
    <row r="112" spans="1:97" s="231" customFormat="1" ht="24" customHeight="1">
      <c r="A112" s="620" t="s">
        <v>36</v>
      </c>
      <c r="B112" s="632" t="s">
        <v>134</v>
      </c>
      <c r="C112" s="204"/>
      <c r="D112" s="200">
        <v>8</v>
      </c>
      <c r="E112" s="200"/>
      <c r="F112" s="200"/>
      <c r="G112" s="200"/>
      <c r="H112" s="78"/>
      <c r="I112" s="630">
        <v>3</v>
      </c>
      <c r="J112" s="169">
        <f t="shared" si="9"/>
        <v>108</v>
      </c>
      <c r="K112" s="86">
        <v>2</v>
      </c>
      <c r="L112" s="466">
        <v>6</v>
      </c>
      <c r="M112" s="54"/>
      <c r="N112" s="208"/>
      <c r="O112" s="86"/>
      <c r="P112" s="466">
        <v>12</v>
      </c>
      <c r="Q112" s="117">
        <f t="shared" si="10"/>
        <v>20</v>
      </c>
      <c r="R112" s="205"/>
      <c r="S112" s="91">
        <f t="shared" si="11"/>
        <v>88</v>
      </c>
      <c r="T112" s="210"/>
      <c r="U112" s="228"/>
      <c r="V112" s="54"/>
      <c r="W112" s="178"/>
      <c r="X112" s="223"/>
      <c r="Y112" s="54"/>
      <c r="Z112" s="181"/>
      <c r="AA112" s="229"/>
      <c r="AB112" s="208"/>
      <c r="AC112" s="178"/>
      <c r="AD112" s="89"/>
      <c r="AE112" s="207"/>
      <c r="AF112" s="181"/>
      <c r="AG112" s="171"/>
      <c r="AH112" s="63"/>
      <c r="AI112" s="117"/>
      <c r="AJ112" s="190"/>
      <c r="AK112" s="63"/>
      <c r="AL112" s="117"/>
      <c r="AM112" s="124"/>
      <c r="AN112" s="207"/>
      <c r="AO112" s="178"/>
      <c r="AP112" s="190">
        <f>SUM($K112:$L112)</f>
        <v>8</v>
      </c>
      <c r="AQ112" s="63"/>
      <c r="AR112" s="117">
        <f>SUM($O112:$P112)</f>
        <v>12</v>
      </c>
      <c r="AS112" s="124"/>
      <c r="AT112" s="207"/>
      <c r="AU112" s="178"/>
      <c r="AV112" s="89"/>
      <c r="AW112" s="207"/>
      <c r="AX112" s="178"/>
      <c r="AY112" s="155" t="s">
        <v>135</v>
      </c>
      <c r="AZ112" s="649" t="s">
        <v>245</v>
      </c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230"/>
    </row>
    <row r="113" spans="1:97" s="467" customFormat="1" ht="24" customHeight="1">
      <c r="A113" s="620" t="s">
        <v>42</v>
      </c>
      <c r="B113" s="640" t="s">
        <v>125</v>
      </c>
      <c r="C113" s="204">
        <v>10</v>
      </c>
      <c r="D113" s="204"/>
      <c r="E113" s="200"/>
      <c r="F113" s="200"/>
      <c r="G113" s="200"/>
      <c r="H113" s="78"/>
      <c r="I113" s="630">
        <v>4</v>
      </c>
      <c r="J113" s="169">
        <f t="shared" si="9"/>
        <v>144</v>
      </c>
      <c r="K113" s="62">
        <v>2</v>
      </c>
      <c r="L113" s="87">
        <v>8</v>
      </c>
      <c r="M113" s="63"/>
      <c r="N113" s="63">
        <v>8</v>
      </c>
      <c r="O113" s="224"/>
      <c r="P113" s="87">
        <v>10</v>
      </c>
      <c r="Q113" s="117">
        <f t="shared" si="10"/>
        <v>28</v>
      </c>
      <c r="R113" s="166"/>
      <c r="S113" s="91">
        <f t="shared" si="11"/>
        <v>116</v>
      </c>
      <c r="T113" s="727">
        <v>4</v>
      </c>
      <c r="U113" s="171"/>
      <c r="V113" s="63"/>
      <c r="W113" s="178"/>
      <c r="X113" s="224"/>
      <c r="Y113" s="63"/>
      <c r="Z113" s="181"/>
      <c r="AA113" s="171"/>
      <c r="AB113" s="63"/>
      <c r="AC113" s="178"/>
      <c r="AD113" s="224"/>
      <c r="AE113" s="63"/>
      <c r="AF113" s="181"/>
      <c r="AG113" s="171"/>
      <c r="AH113" s="63"/>
      <c r="AI113" s="178"/>
      <c r="AJ113" s="224"/>
      <c r="AK113" s="63"/>
      <c r="AL113" s="181"/>
      <c r="AM113" s="171"/>
      <c r="AN113" s="63"/>
      <c r="AO113" s="178"/>
      <c r="AP113" s="190"/>
      <c r="AQ113" s="63"/>
      <c r="AR113" s="117"/>
      <c r="AS113" s="171"/>
      <c r="AT113" s="63"/>
      <c r="AU113" s="178"/>
      <c r="AV113" s="190">
        <f>SUM($K113:$L113)</f>
        <v>10</v>
      </c>
      <c r="AW113" s="63">
        <f>SUM($M113:$N113)</f>
        <v>8</v>
      </c>
      <c r="AX113" s="117">
        <f>SUM($O113:$P113)</f>
        <v>10</v>
      </c>
      <c r="AY113" s="650" t="s">
        <v>137</v>
      </c>
      <c r="AZ113" s="649" t="s">
        <v>237</v>
      </c>
      <c r="BA113" s="56"/>
      <c r="BB113" s="56"/>
      <c r="BC113" s="56"/>
      <c r="BD113" s="56"/>
      <c r="BE113" s="56"/>
      <c r="BF113" s="56"/>
      <c r="BG113" s="56"/>
      <c r="BH113" s="56"/>
      <c r="BI113" s="201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56"/>
      <c r="BZ113" s="56"/>
      <c r="CA113" s="56"/>
      <c r="CB113" s="56"/>
      <c r="CC113" s="56"/>
      <c r="CD113" s="56"/>
      <c r="CE113" s="56"/>
      <c r="CF113" s="56"/>
      <c r="CG113" s="56"/>
      <c r="CH113" s="56"/>
      <c r="CI113" s="56"/>
      <c r="CJ113" s="56"/>
      <c r="CK113" s="56"/>
      <c r="CL113" s="56"/>
      <c r="CM113" s="56"/>
      <c r="CN113" s="56"/>
      <c r="CO113" s="56"/>
      <c r="CP113" s="56"/>
      <c r="CQ113" s="56"/>
      <c r="CR113" s="56"/>
      <c r="CS113" s="53"/>
    </row>
    <row r="114" spans="1:97" s="41" customFormat="1" ht="24" customHeight="1">
      <c r="A114" s="620" t="s">
        <v>82</v>
      </c>
      <c r="B114" s="632" t="s">
        <v>126</v>
      </c>
      <c r="C114" s="651"/>
      <c r="D114" s="200">
        <v>9</v>
      </c>
      <c r="E114" s="200"/>
      <c r="F114" s="200"/>
      <c r="G114" s="200"/>
      <c r="H114" s="78"/>
      <c r="I114" s="630">
        <v>3</v>
      </c>
      <c r="J114" s="169">
        <f t="shared" si="9"/>
        <v>108</v>
      </c>
      <c r="K114" s="224">
        <v>2</v>
      </c>
      <c r="L114" s="78">
        <v>8</v>
      </c>
      <c r="M114" s="63"/>
      <c r="N114" s="63"/>
      <c r="O114" s="224"/>
      <c r="P114" s="87">
        <v>10</v>
      </c>
      <c r="Q114" s="117">
        <f t="shared" si="10"/>
        <v>20</v>
      </c>
      <c r="R114" s="166"/>
      <c r="S114" s="91">
        <f t="shared" si="11"/>
        <v>88</v>
      </c>
      <c r="T114" s="166"/>
      <c r="U114" s="171"/>
      <c r="V114" s="63"/>
      <c r="W114" s="172"/>
      <c r="X114" s="224"/>
      <c r="Y114" s="63"/>
      <c r="Z114" s="87"/>
      <c r="AA114" s="171"/>
      <c r="AB114" s="63"/>
      <c r="AC114" s="117"/>
      <c r="AD114" s="224"/>
      <c r="AE114" s="63"/>
      <c r="AF114" s="87"/>
      <c r="AG114" s="171"/>
      <c r="AH114" s="63"/>
      <c r="AI114" s="117"/>
      <c r="AJ114" s="224"/>
      <c r="AK114" s="63"/>
      <c r="AL114" s="87"/>
      <c r="AM114" s="190"/>
      <c r="AN114" s="63"/>
      <c r="AO114" s="117"/>
      <c r="AP114" s="171"/>
      <c r="AQ114" s="63"/>
      <c r="AR114" s="117"/>
      <c r="AS114" s="190">
        <f>SUM($K114:$L114)</f>
        <v>10</v>
      </c>
      <c r="AT114" s="63"/>
      <c r="AU114" s="117">
        <f>SUM($O114:$P114)</f>
        <v>10</v>
      </c>
      <c r="AV114" s="224"/>
      <c r="AW114" s="63"/>
      <c r="AX114" s="117"/>
      <c r="AY114" s="155" t="s">
        <v>137</v>
      </c>
      <c r="AZ114" s="649" t="s">
        <v>236</v>
      </c>
      <c r="BI114" s="256"/>
    </row>
    <row r="115" spans="1:97" s="41" customFormat="1" ht="24" customHeight="1">
      <c r="A115" s="620" t="s">
        <v>83</v>
      </c>
      <c r="B115" s="640" t="s">
        <v>120</v>
      </c>
      <c r="C115" s="204">
        <v>3</v>
      </c>
      <c r="D115" s="652"/>
      <c r="E115" s="652"/>
      <c r="F115" s="200"/>
      <c r="G115" s="200"/>
      <c r="H115" s="78"/>
      <c r="I115" s="630">
        <v>3</v>
      </c>
      <c r="J115" s="169">
        <f t="shared" si="9"/>
        <v>108</v>
      </c>
      <c r="K115" s="224">
        <v>2</v>
      </c>
      <c r="L115" s="78">
        <v>6</v>
      </c>
      <c r="M115" s="63"/>
      <c r="N115" s="63"/>
      <c r="O115" s="224"/>
      <c r="P115" s="87">
        <v>10</v>
      </c>
      <c r="Q115" s="117">
        <f t="shared" si="10"/>
        <v>18</v>
      </c>
      <c r="R115" s="166"/>
      <c r="S115" s="91">
        <f t="shared" si="11"/>
        <v>90</v>
      </c>
      <c r="T115" s="166">
        <v>4</v>
      </c>
      <c r="U115" s="171"/>
      <c r="V115" s="63"/>
      <c r="W115" s="172"/>
      <c r="X115" s="224"/>
      <c r="Y115" s="63"/>
      <c r="Z115" s="87"/>
      <c r="AA115" s="190">
        <f>SUM($K115:$L115)</f>
        <v>8</v>
      </c>
      <c r="AB115" s="63"/>
      <c r="AC115" s="117">
        <f>SUM($O115:$P115)</f>
        <v>10</v>
      </c>
      <c r="AD115" s="190"/>
      <c r="AE115" s="63"/>
      <c r="AF115" s="117"/>
      <c r="AG115" s="190"/>
      <c r="AH115" s="63"/>
      <c r="AI115" s="117"/>
      <c r="AJ115" s="224"/>
      <c r="AK115" s="63"/>
      <c r="AL115" s="87"/>
      <c r="AM115" s="171"/>
      <c r="AN115" s="63"/>
      <c r="AO115" s="117"/>
      <c r="AP115" s="224"/>
      <c r="AQ115" s="63"/>
      <c r="AR115" s="87"/>
      <c r="AS115" s="171"/>
      <c r="AT115" s="63"/>
      <c r="AU115" s="117"/>
      <c r="AV115" s="171"/>
      <c r="AW115" s="63"/>
      <c r="AX115" s="117"/>
      <c r="AY115" s="650" t="s">
        <v>137</v>
      </c>
      <c r="AZ115" s="128" t="s">
        <v>162</v>
      </c>
      <c r="BI115" s="256"/>
    </row>
    <row r="116" spans="1:97" s="231" customFormat="1" ht="24" customHeight="1">
      <c r="A116" s="620" t="s">
        <v>84</v>
      </c>
      <c r="B116" s="129" t="s">
        <v>122</v>
      </c>
      <c r="C116" s="203"/>
      <c r="D116" s="202">
        <v>8</v>
      </c>
      <c r="E116" s="202"/>
      <c r="F116" s="202"/>
      <c r="G116" s="202"/>
      <c r="H116" s="65"/>
      <c r="I116" s="630">
        <v>3</v>
      </c>
      <c r="J116" s="169">
        <f t="shared" si="9"/>
        <v>108</v>
      </c>
      <c r="K116" s="86">
        <v>2</v>
      </c>
      <c r="L116" s="466">
        <v>8</v>
      </c>
      <c r="M116" s="54"/>
      <c r="N116" s="208"/>
      <c r="O116" s="86"/>
      <c r="P116" s="466">
        <v>10</v>
      </c>
      <c r="Q116" s="117">
        <f t="shared" si="10"/>
        <v>20</v>
      </c>
      <c r="R116" s="205"/>
      <c r="S116" s="91">
        <f t="shared" si="11"/>
        <v>88</v>
      </c>
      <c r="T116" s="166"/>
      <c r="U116" s="228"/>
      <c r="V116" s="54"/>
      <c r="W116" s="178"/>
      <c r="X116" s="223"/>
      <c r="Y116" s="54"/>
      <c r="Z116" s="181"/>
      <c r="AA116" s="229"/>
      <c r="AB116" s="208"/>
      <c r="AC116" s="178"/>
      <c r="AD116" s="89"/>
      <c r="AE116" s="207"/>
      <c r="AF116" s="181"/>
      <c r="AG116" s="124"/>
      <c r="AH116" s="207"/>
      <c r="AI116" s="178"/>
      <c r="AJ116" s="89"/>
      <c r="AK116" s="207"/>
      <c r="AL116" s="181"/>
      <c r="AM116" s="190"/>
      <c r="AN116" s="63"/>
      <c r="AO116" s="117"/>
      <c r="AP116" s="190">
        <f>SUM($K116:$L116)</f>
        <v>10</v>
      </c>
      <c r="AQ116" s="63"/>
      <c r="AR116" s="117">
        <f>SUM($O116:$P116)</f>
        <v>10</v>
      </c>
      <c r="AS116" s="124"/>
      <c r="AT116" s="207"/>
      <c r="AU116" s="178"/>
      <c r="AV116" s="89"/>
      <c r="AW116" s="207"/>
      <c r="AX116" s="178"/>
      <c r="AY116" s="199" t="s">
        <v>137</v>
      </c>
      <c r="AZ116" s="128" t="s">
        <v>236</v>
      </c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230"/>
    </row>
    <row r="117" spans="1:97" s="231" customFormat="1" ht="45" customHeight="1" thickBot="1">
      <c r="A117" s="620" t="s">
        <v>85</v>
      </c>
      <c r="B117" s="704" t="s">
        <v>282</v>
      </c>
      <c r="C117" s="653"/>
      <c r="D117" s="206">
        <v>8</v>
      </c>
      <c r="E117" s="206"/>
      <c r="F117" s="206"/>
      <c r="G117" s="206"/>
      <c r="H117" s="100"/>
      <c r="I117" s="648">
        <v>2</v>
      </c>
      <c r="J117" s="536">
        <f t="shared" si="9"/>
        <v>72</v>
      </c>
      <c r="K117" s="537">
        <v>2</v>
      </c>
      <c r="L117" s="538">
        <v>4</v>
      </c>
      <c r="M117" s="93"/>
      <c r="N117" s="77"/>
      <c r="O117" s="537"/>
      <c r="P117" s="538">
        <v>8</v>
      </c>
      <c r="Q117" s="117">
        <f t="shared" si="10"/>
        <v>14</v>
      </c>
      <c r="R117" s="763"/>
      <c r="S117" s="91">
        <f t="shared" si="11"/>
        <v>58</v>
      </c>
      <c r="T117" s="210"/>
      <c r="U117" s="539"/>
      <c r="V117" s="93"/>
      <c r="W117" s="540"/>
      <c r="X117" s="126"/>
      <c r="Y117" s="93"/>
      <c r="Z117" s="541"/>
      <c r="AA117" s="542"/>
      <c r="AB117" s="77"/>
      <c r="AC117" s="540"/>
      <c r="AD117" s="464"/>
      <c r="AE117" s="222"/>
      <c r="AF117" s="541"/>
      <c r="AG117" s="219"/>
      <c r="AH117" s="222"/>
      <c r="AI117" s="540"/>
      <c r="AJ117" s="190"/>
      <c r="AK117" s="63"/>
      <c r="AL117" s="117"/>
      <c r="AM117" s="190"/>
      <c r="AN117" s="63"/>
      <c r="AO117" s="117"/>
      <c r="AP117" s="190">
        <f>SUM($K117:$L117)</f>
        <v>6</v>
      </c>
      <c r="AQ117" s="63"/>
      <c r="AR117" s="117">
        <f>SUM($O117:$P117)</f>
        <v>8</v>
      </c>
      <c r="AS117" s="219"/>
      <c r="AT117" s="222"/>
      <c r="AU117" s="540"/>
      <c r="AV117" s="464"/>
      <c r="AW117" s="222"/>
      <c r="AX117" s="540"/>
      <c r="AY117" s="155" t="s">
        <v>137</v>
      </c>
      <c r="AZ117" s="649" t="s">
        <v>234</v>
      </c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230"/>
    </row>
    <row r="118" spans="1:97" s="41" customFormat="1" ht="22.5" customHeight="1" thickBot="1">
      <c r="A118" s="654"/>
      <c r="B118" s="655" t="s">
        <v>283</v>
      </c>
      <c r="C118" s="656"/>
      <c r="D118" s="657"/>
      <c r="E118" s="657"/>
      <c r="F118" s="657"/>
      <c r="G118" s="657"/>
      <c r="H118" s="658"/>
      <c r="I118" s="393">
        <f>SUM(I109:I117)</f>
        <v>24</v>
      </c>
      <c r="J118" s="393">
        <f t="shared" ref="J118:AX118" si="12">SUM(J109:J117)</f>
        <v>864</v>
      </c>
      <c r="K118" s="724">
        <f t="shared" si="12"/>
        <v>14</v>
      </c>
      <c r="L118" s="394">
        <f t="shared" si="12"/>
        <v>44</v>
      </c>
      <c r="M118" s="394">
        <f t="shared" si="12"/>
        <v>0</v>
      </c>
      <c r="N118" s="394">
        <f t="shared" si="12"/>
        <v>8</v>
      </c>
      <c r="O118" s="394">
        <f t="shared" si="12"/>
        <v>4</v>
      </c>
      <c r="P118" s="398">
        <f t="shared" si="12"/>
        <v>90</v>
      </c>
      <c r="Q118" s="768">
        <f t="shared" si="12"/>
        <v>160</v>
      </c>
      <c r="R118" s="393">
        <f t="shared" si="12"/>
        <v>0</v>
      </c>
      <c r="S118" s="393">
        <f t="shared" si="12"/>
        <v>704</v>
      </c>
      <c r="T118" s="393">
        <f t="shared" si="12"/>
        <v>8</v>
      </c>
      <c r="U118" s="724">
        <f t="shared" si="12"/>
        <v>0</v>
      </c>
      <c r="V118" s="394">
        <f t="shared" si="12"/>
        <v>0</v>
      </c>
      <c r="W118" s="725">
        <f t="shared" si="12"/>
        <v>0</v>
      </c>
      <c r="X118" s="726">
        <f t="shared" si="12"/>
        <v>0</v>
      </c>
      <c r="Y118" s="394">
        <f t="shared" si="12"/>
        <v>0</v>
      </c>
      <c r="Z118" s="725">
        <f t="shared" si="12"/>
        <v>0</v>
      </c>
      <c r="AA118" s="726">
        <f t="shared" si="12"/>
        <v>14</v>
      </c>
      <c r="AB118" s="394">
        <f t="shared" si="12"/>
        <v>0</v>
      </c>
      <c r="AC118" s="725">
        <f t="shared" si="12"/>
        <v>18</v>
      </c>
      <c r="AD118" s="726">
        <f t="shared" si="12"/>
        <v>0</v>
      </c>
      <c r="AE118" s="394">
        <f t="shared" si="12"/>
        <v>0</v>
      </c>
      <c r="AF118" s="725">
        <f t="shared" si="12"/>
        <v>0</v>
      </c>
      <c r="AG118" s="726">
        <f t="shared" si="12"/>
        <v>0</v>
      </c>
      <c r="AH118" s="394">
        <f t="shared" si="12"/>
        <v>0</v>
      </c>
      <c r="AI118" s="725">
        <f t="shared" si="12"/>
        <v>14</v>
      </c>
      <c r="AJ118" s="726">
        <f t="shared" si="12"/>
        <v>0</v>
      </c>
      <c r="AK118" s="394">
        <f t="shared" si="12"/>
        <v>0</v>
      </c>
      <c r="AL118" s="725">
        <f t="shared" si="12"/>
        <v>12</v>
      </c>
      <c r="AM118" s="726">
        <f t="shared" si="12"/>
        <v>0</v>
      </c>
      <c r="AN118" s="394">
        <f t="shared" si="12"/>
        <v>0</v>
      </c>
      <c r="AO118" s="725">
        <f t="shared" si="12"/>
        <v>0</v>
      </c>
      <c r="AP118" s="726">
        <f t="shared" si="12"/>
        <v>24</v>
      </c>
      <c r="AQ118" s="394">
        <f t="shared" si="12"/>
        <v>0</v>
      </c>
      <c r="AR118" s="725">
        <f t="shared" si="12"/>
        <v>30</v>
      </c>
      <c r="AS118" s="726">
        <f t="shared" si="12"/>
        <v>10</v>
      </c>
      <c r="AT118" s="394">
        <f t="shared" si="12"/>
        <v>0</v>
      </c>
      <c r="AU118" s="725">
        <f t="shared" si="12"/>
        <v>10</v>
      </c>
      <c r="AV118" s="726">
        <f t="shared" si="12"/>
        <v>10</v>
      </c>
      <c r="AW118" s="394">
        <f t="shared" si="12"/>
        <v>8</v>
      </c>
      <c r="AX118" s="725">
        <f t="shared" si="12"/>
        <v>10</v>
      </c>
      <c r="AY118" s="543"/>
      <c r="AZ118" s="544"/>
    </row>
    <row r="119" spans="1:97" s="41" customFormat="1" ht="24" customHeight="1" thickBot="1">
      <c r="A119" s="386" t="s">
        <v>86</v>
      </c>
      <c r="B119" s="545" t="s">
        <v>18</v>
      </c>
      <c r="C119" s="375"/>
      <c r="D119" s="376"/>
      <c r="E119" s="376"/>
      <c r="F119" s="376"/>
      <c r="G119" s="376"/>
      <c r="H119" s="377"/>
      <c r="I119" s="378"/>
      <c r="J119" s="378"/>
      <c r="K119" s="379"/>
      <c r="L119" s="377"/>
      <c r="M119" s="376"/>
      <c r="N119" s="375"/>
      <c r="O119" s="383"/>
      <c r="P119" s="377"/>
      <c r="Q119" s="769"/>
      <c r="R119" s="378"/>
      <c r="S119" s="409"/>
      <c r="T119" s="409"/>
      <c r="U119" s="379"/>
      <c r="V119" s="376"/>
      <c r="W119" s="382"/>
      <c r="X119" s="379"/>
      <c r="Y119" s="376"/>
      <c r="Z119" s="382"/>
      <c r="AA119" s="379"/>
      <c r="AB119" s="376"/>
      <c r="AC119" s="382"/>
      <c r="AD119" s="379"/>
      <c r="AE119" s="376"/>
      <c r="AF119" s="382"/>
      <c r="AG119" s="379"/>
      <c r="AH119" s="376"/>
      <c r="AI119" s="382"/>
      <c r="AJ119" s="379"/>
      <c r="AK119" s="376"/>
      <c r="AL119" s="382"/>
      <c r="AM119" s="379"/>
      <c r="AN119" s="376"/>
      <c r="AO119" s="382"/>
      <c r="AP119" s="379"/>
      <c r="AQ119" s="376"/>
      <c r="AR119" s="382"/>
      <c r="AS119" s="379"/>
      <c r="AT119" s="376"/>
      <c r="AU119" s="382"/>
      <c r="AV119" s="379"/>
      <c r="AW119" s="376"/>
      <c r="AX119" s="382"/>
      <c r="AY119" s="387"/>
      <c r="AZ119" s="403"/>
      <c r="BI119" s="256"/>
    </row>
    <row r="120" spans="1:97" s="41" customFormat="1" ht="24" customHeight="1">
      <c r="A120" s="659" t="s">
        <v>87</v>
      </c>
      <c r="B120" s="632" t="s">
        <v>127</v>
      </c>
      <c r="C120" s="651"/>
      <c r="D120" s="200">
        <v>6</v>
      </c>
      <c r="E120" s="200"/>
      <c r="F120" s="200"/>
      <c r="G120" s="200"/>
      <c r="H120" s="78"/>
      <c r="I120" s="630">
        <v>3</v>
      </c>
      <c r="J120" s="168">
        <f>36*I120</f>
        <v>108</v>
      </c>
      <c r="K120" s="80">
        <v>2</v>
      </c>
      <c r="L120" s="138">
        <v>8</v>
      </c>
      <c r="M120" s="81"/>
      <c r="N120" s="81"/>
      <c r="O120" s="80"/>
      <c r="P120" s="138">
        <v>10</v>
      </c>
      <c r="Q120" s="117">
        <f>SUM(K120:P120)</f>
        <v>20</v>
      </c>
      <c r="R120" s="412"/>
      <c r="S120" s="91">
        <f>J120-Q120</f>
        <v>88</v>
      </c>
      <c r="T120" s="412"/>
      <c r="U120" s="174"/>
      <c r="V120" s="81"/>
      <c r="W120" s="185"/>
      <c r="X120" s="80"/>
      <c r="Y120" s="81"/>
      <c r="Z120" s="138"/>
      <c r="AA120" s="174"/>
      <c r="AB120" s="81"/>
      <c r="AC120" s="185"/>
      <c r="AD120" s="80"/>
      <c r="AE120" s="81"/>
      <c r="AF120" s="138"/>
      <c r="AG120" s="174"/>
      <c r="AH120" s="81"/>
      <c r="AI120" s="185"/>
      <c r="AJ120" s="190">
        <f>SUM($K120:$L120)</f>
        <v>10</v>
      </c>
      <c r="AK120" s="63"/>
      <c r="AL120" s="117">
        <f>SUM($O120:$P120)</f>
        <v>10</v>
      </c>
      <c r="AM120" s="174"/>
      <c r="AN120" s="81"/>
      <c r="AO120" s="185"/>
      <c r="AP120" s="171"/>
      <c r="AQ120" s="63"/>
      <c r="AR120" s="117"/>
      <c r="AS120" s="174"/>
      <c r="AT120" s="81"/>
      <c r="AU120" s="185"/>
      <c r="AV120" s="80"/>
      <c r="AW120" s="81"/>
      <c r="AX120" s="185"/>
      <c r="AY120" s="155" t="s">
        <v>137</v>
      </c>
      <c r="AZ120" s="649" t="s">
        <v>236</v>
      </c>
      <c r="BI120" s="256"/>
    </row>
    <row r="121" spans="1:97" s="41" customFormat="1" ht="24" customHeight="1">
      <c r="A121" s="659" t="s">
        <v>88</v>
      </c>
      <c r="B121" s="660" t="s">
        <v>284</v>
      </c>
      <c r="C121" s="204"/>
      <c r="D121" s="207" t="s">
        <v>17</v>
      </c>
      <c r="E121" s="652"/>
      <c r="F121" s="200"/>
      <c r="G121" s="200"/>
      <c r="H121" s="661"/>
      <c r="I121" s="155" t="s">
        <v>37</v>
      </c>
      <c r="J121" s="205" t="s">
        <v>43</v>
      </c>
      <c r="K121" s="224" t="s">
        <v>19</v>
      </c>
      <c r="L121" s="87" t="s">
        <v>15</v>
      </c>
      <c r="M121" s="63"/>
      <c r="N121" s="63"/>
      <c r="O121" s="224"/>
      <c r="P121" s="87" t="s">
        <v>54</v>
      </c>
      <c r="Q121" s="185" t="s">
        <v>313</v>
      </c>
      <c r="R121" s="412"/>
      <c r="S121" s="91" t="s">
        <v>314</v>
      </c>
      <c r="T121" s="166"/>
      <c r="U121" s="171"/>
      <c r="V121" s="63"/>
      <c r="W121" s="117"/>
      <c r="X121" s="224"/>
      <c r="Y121" s="63"/>
      <c r="Z121" s="87"/>
      <c r="AA121" s="171"/>
      <c r="AB121" s="63"/>
      <c r="AC121" s="117"/>
      <c r="AD121" s="224"/>
      <c r="AE121" s="63"/>
      <c r="AF121" s="87"/>
      <c r="AG121" s="171"/>
      <c r="AH121" s="63"/>
      <c r="AI121" s="117"/>
      <c r="AJ121" s="62" t="s">
        <v>54</v>
      </c>
      <c r="AK121" s="64"/>
      <c r="AL121" s="181" t="s">
        <v>54</v>
      </c>
      <c r="AM121" s="176"/>
      <c r="AN121" s="90"/>
      <c r="AO121" s="186"/>
      <c r="AP121" s="62"/>
      <c r="AQ121" s="64"/>
      <c r="AR121" s="181"/>
      <c r="AS121" s="189"/>
      <c r="AT121" s="90"/>
      <c r="AU121" s="186"/>
      <c r="AV121" s="92"/>
      <c r="AW121" s="90"/>
      <c r="AX121" s="117"/>
      <c r="AY121" s="155" t="s">
        <v>137</v>
      </c>
      <c r="AZ121" s="649" t="s">
        <v>236</v>
      </c>
      <c r="BI121" s="256"/>
    </row>
    <row r="122" spans="1:97" s="41" customFormat="1" ht="24" customHeight="1">
      <c r="A122" s="659" t="s">
        <v>89</v>
      </c>
      <c r="B122" s="632" t="s">
        <v>123</v>
      </c>
      <c r="C122" s="204">
        <v>7</v>
      </c>
      <c r="D122" s="200"/>
      <c r="E122" s="200"/>
      <c r="F122" s="200"/>
      <c r="G122" s="200"/>
      <c r="H122" s="662"/>
      <c r="I122" s="630">
        <v>4</v>
      </c>
      <c r="J122" s="205">
        <f>36*I122</f>
        <v>144</v>
      </c>
      <c r="K122" s="224">
        <v>2</v>
      </c>
      <c r="L122" s="87">
        <v>8</v>
      </c>
      <c r="M122" s="63"/>
      <c r="N122" s="63"/>
      <c r="O122" s="91"/>
      <c r="P122" s="87">
        <v>12</v>
      </c>
      <c r="Q122" s="117">
        <f>SUM(K122:P122)</f>
        <v>22</v>
      </c>
      <c r="R122" s="166"/>
      <c r="S122" s="91">
        <f>J122-Q122</f>
        <v>122</v>
      </c>
      <c r="T122" s="166"/>
      <c r="U122" s="176"/>
      <c r="V122" s="64"/>
      <c r="W122" s="177"/>
      <c r="X122" s="224"/>
      <c r="Y122" s="63"/>
      <c r="Z122" s="87"/>
      <c r="AA122" s="171"/>
      <c r="AB122" s="63"/>
      <c r="AC122" s="117"/>
      <c r="AD122" s="224"/>
      <c r="AE122" s="63"/>
      <c r="AF122" s="87"/>
      <c r="AG122" s="588"/>
      <c r="AH122" s="589"/>
      <c r="AI122" s="590"/>
      <c r="AJ122" s="62"/>
      <c r="AK122" s="64"/>
      <c r="AL122" s="181"/>
      <c r="AM122" s="190">
        <f>SUM($K122:$L122)</f>
        <v>10</v>
      </c>
      <c r="AN122" s="63"/>
      <c r="AO122" s="117">
        <f>SUM($O122:$P122)</f>
        <v>12</v>
      </c>
      <c r="AP122" s="92"/>
      <c r="AQ122" s="90"/>
      <c r="AR122" s="188"/>
      <c r="AS122" s="189"/>
      <c r="AT122" s="90"/>
      <c r="AU122" s="186"/>
      <c r="AV122" s="92"/>
      <c r="AW122" s="90"/>
      <c r="AX122" s="117"/>
      <c r="AY122" s="155" t="s">
        <v>137</v>
      </c>
      <c r="AZ122" s="649" t="s">
        <v>235</v>
      </c>
      <c r="BI122" s="256"/>
    </row>
    <row r="123" spans="1:97" s="41" customFormat="1" ht="45" customHeight="1">
      <c r="A123" s="659" t="s">
        <v>90</v>
      </c>
      <c r="B123" s="663" t="s">
        <v>285</v>
      </c>
      <c r="C123" s="204" t="s">
        <v>45</v>
      </c>
      <c r="D123" s="200"/>
      <c r="E123" s="200"/>
      <c r="F123" s="200"/>
      <c r="G123" s="200"/>
      <c r="H123" s="78"/>
      <c r="I123" s="155" t="s">
        <v>16</v>
      </c>
      <c r="J123" s="205" t="s">
        <v>40</v>
      </c>
      <c r="K123" s="224" t="s">
        <v>19</v>
      </c>
      <c r="L123" s="87" t="s">
        <v>15</v>
      </c>
      <c r="M123" s="63"/>
      <c r="N123" s="63"/>
      <c r="O123" s="91"/>
      <c r="P123" s="87" t="s">
        <v>57</v>
      </c>
      <c r="Q123" s="185" t="s">
        <v>317</v>
      </c>
      <c r="R123" s="412"/>
      <c r="S123" s="91" t="s">
        <v>318</v>
      </c>
      <c r="T123" s="166"/>
      <c r="U123" s="176"/>
      <c r="V123" s="64"/>
      <c r="W123" s="177"/>
      <c r="X123" s="224"/>
      <c r="Y123" s="63"/>
      <c r="Z123" s="87"/>
      <c r="AA123" s="171"/>
      <c r="AB123" s="63"/>
      <c r="AC123" s="117"/>
      <c r="AD123" s="224"/>
      <c r="AE123" s="63"/>
      <c r="AF123" s="87"/>
      <c r="AG123" s="171"/>
      <c r="AH123" s="63"/>
      <c r="AI123" s="117"/>
      <c r="AJ123" s="62"/>
      <c r="AK123" s="64"/>
      <c r="AL123" s="181"/>
      <c r="AM123" s="171" t="s">
        <v>54</v>
      </c>
      <c r="AN123" s="90"/>
      <c r="AO123" s="117" t="s">
        <v>57</v>
      </c>
      <c r="AP123" s="92"/>
      <c r="AQ123" s="90"/>
      <c r="AR123" s="188"/>
      <c r="AS123" s="189"/>
      <c r="AT123" s="90"/>
      <c r="AU123" s="186"/>
      <c r="AV123" s="92"/>
      <c r="AW123" s="90"/>
      <c r="AX123" s="117"/>
      <c r="AY123" s="155" t="s">
        <v>137</v>
      </c>
      <c r="AZ123" s="649" t="s">
        <v>235</v>
      </c>
      <c r="BI123" s="256"/>
    </row>
    <row r="124" spans="1:97" s="41" customFormat="1" ht="45" customHeight="1">
      <c r="A124" s="659" t="s">
        <v>91</v>
      </c>
      <c r="B124" s="632" t="s">
        <v>132</v>
      </c>
      <c r="C124" s="203"/>
      <c r="D124" s="200">
        <v>7</v>
      </c>
      <c r="E124" s="200"/>
      <c r="F124" s="200"/>
      <c r="G124" s="200"/>
      <c r="H124" s="78"/>
      <c r="I124" s="630">
        <v>3</v>
      </c>
      <c r="J124" s="205">
        <f>36*I124</f>
        <v>108</v>
      </c>
      <c r="K124" s="224">
        <v>2</v>
      </c>
      <c r="L124" s="78">
        <v>8</v>
      </c>
      <c r="M124" s="63"/>
      <c r="N124" s="63"/>
      <c r="O124" s="204"/>
      <c r="P124" s="87">
        <v>10</v>
      </c>
      <c r="Q124" s="117">
        <f>SUM(K124:P124)</f>
        <v>20</v>
      </c>
      <c r="R124" s="166"/>
      <c r="S124" s="91">
        <f>J124-Q124</f>
        <v>88</v>
      </c>
      <c r="T124" s="166"/>
      <c r="U124" s="171"/>
      <c r="V124" s="63"/>
      <c r="W124" s="172"/>
      <c r="X124" s="224"/>
      <c r="Y124" s="63"/>
      <c r="Z124" s="87"/>
      <c r="AA124" s="171"/>
      <c r="AB124" s="63"/>
      <c r="AC124" s="117"/>
      <c r="AD124" s="224"/>
      <c r="AE124" s="63"/>
      <c r="AF124" s="87"/>
      <c r="AG124" s="171"/>
      <c r="AH124" s="63"/>
      <c r="AI124" s="117"/>
      <c r="AJ124" s="588"/>
      <c r="AK124" s="589"/>
      <c r="AL124" s="590"/>
      <c r="AM124" s="190">
        <f>SUM($K124:$L124)</f>
        <v>10</v>
      </c>
      <c r="AN124" s="63"/>
      <c r="AO124" s="117">
        <f>SUM($O124:$P124)</f>
        <v>10</v>
      </c>
      <c r="AP124" s="224"/>
      <c r="AQ124" s="63"/>
      <c r="AR124" s="87"/>
      <c r="AS124" s="171"/>
      <c r="AT124" s="63"/>
      <c r="AU124" s="117"/>
      <c r="AV124" s="224"/>
      <c r="AW124" s="63"/>
      <c r="AX124" s="117"/>
      <c r="AY124" s="155" t="s">
        <v>137</v>
      </c>
      <c r="AZ124" s="128" t="s">
        <v>236</v>
      </c>
      <c r="BI124" s="256"/>
    </row>
    <row r="125" spans="1:97" s="41" customFormat="1" ht="24" customHeight="1">
      <c r="A125" s="659" t="s">
        <v>92</v>
      </c>
      <c r="B125" s="664" t="s">
        <v>286</v>
      </c>
      <c r="C125" s="203"/>
      <c r="D125" s="202" t="s">
        <v>45</v>
      </c>
      <c r="E125" s="202"/>
      <c r="F125" s="202"/>
      <c r="G125" s="202"/>
      <c r="H125" s="65"/>
      <c r="I125" s="199" t="s">
        <v>37</v>
      </c>
      <c r="J125" s="205" t="s">
        <v>43</v>
      </c>
      <c r="K125" s="224" t="s">
        <v>19</v>
      </c>
      <c r="L125" s="78" t="s">
        <v>15</v>
      </c>
      <c r="M125" s="63"/>
      <c r="N125" s="63"/>
      <c r="O125" s="204"/>
      <c r="P125" s="87" t="s">
        <v>54</v>
      </c>
      <c r="Q125" s="117" t="s">
        <v>313</v>
      </c>
      <c r="R125" s="166"/>
      <c r="S125" s="91" t="s">
        <v>314</v>
      </c>
      <c r="T125" s="166"/>
      <c r="U125" s="171"/>
      <c r="V125" s="63"/>
      <c r="W125" s="172"/>
      <c r="X125" s="224"/>
      <c r="Y125" s="63"/>
      <c r="Z125" s="87"/>
      <c r="AA125" s="171"/>
      <c r="AB125" s="63"/>
      <c r="AC125" s="117"/>
      <c r="AD125" s="224"/>
      <c r="AE125" s="63"/>
      <c r="AF125" s="87"/>
      <c r="AG125" s="171"/>
      <c r="AH125" s="63"/>
      <c r="AI125" s="117"/>
      <c r="AJ125" s="224"/>
      <c r="AK125" s="63"/>
      <c r="AL125" s="87"/>
      <c r="AM125" s="171" t="s">
        <v>54</v>
      </c>
      <c r="AN125" s="63"/>
      <c r="AO125" s="117" t="s">
        <v>54</v>
      </c>
      <c r="AP125" s="224"/>
      <c r="AQ125" s="63"/>
      <c r="AR125" s="87"/>
      <c r="AS125" s="171"/>
      <c r="AT125" s="63"/>
      <c r="AU125" s="117"/>
      <c r="AV125" s="224"/>
      <c r="AW125" s="63"/>
      <c r="AX125" s="117"/>
      <c r="AY125" s="155" t="s">
        <v>137</v>
      </c>
      <c r="AZ125" s="128" t="s">
        <v>236</v>
      </c>
      <c r="BI125" s="256"/>
    </row>
    <row r="126" spans="1:97" s="41" customFormat="1" ht="40.5" customHeight="1">
      <c r="A126" s="659" t="s">
        <v>93</v>
      </c>
      <c r="B126" s="665" t="s">
        <v>124</v>
      </c>
      <c r="C126" s="204">
        <v>9</v>
      </c>
      <c r="D126" s="200"/>
      <c r="E126" s="200"/>
      <c r="F126" s="200"/>
      <c r="G126" s="200"/>
      <c r="H126" s="78"/>
      <c r="I126" s="630">
        <v>4</v>
      </c>
      <c r="J126" s="205">
        <f>36*I126</f>
        <v>144</v>
      </c>
      <c r="K126" s="224">
        <v>2</v>
      </c>
      <c r="L126" s="87">
        <v>10</v>
      </c>
      <c r="M126" s="63"/>
      <c r="N126" s="63"/>
      <c r="O126" s="224"/>
      <c r="P126" s="87">
        <v>16</v>
      </c>
      <c r="Q126" s="117">
        <f>SUM(K126:P126)</f>
        <v>28</v>
      </c>
      <c r="R126" s="166"/>
      <c r="S126" s="91">
        <f>J126-Q126</f>
        <v>116</v>
      </c>
      <c r="T126" s="166"/>
      <c r="U126" s="171"/>
      <c r="V126" s="63"/>
      <c r="W126" s="172"/>
      <c r="X126" s="91"/>
      <c r="Y126" s="63"/>
      <c r="Z126" s="87"/>
      <c r="AA126" s="171"/>
      <c r="AB126" s="63"/>
      <c r="AC126" s="117"/>
      <c r="AD126" s="224"/>
      <c r="AE126" s="63"/>
      <c r="AF126" s="87"/>
      <c r="AG126" s="171"/>
      <c r="AH126" s="63"/>
      <c r="AI126" s="117"/>
      <c r="AJ126" s="224"/>
      <c r="AK126" s="63"/>
      <c r="AL126" s="87"/>
      <c r="AM126" s="190"/>
      <c r="AN126" s="63"/>
      <c r="AO126" s="117"/>
      <c r="AP126" s="224"/>
      <c r="AQ126" s="63"/>
      <c r="AR126" s="87"/>
      <c r="AS126" s="190">
        <f>SUM($K126:$L126)</f>
        <v>12</v>
      </c>
      <c r="AT126" s="63"/>
      <c r="AU126" s="117">
        <f>SUM($O126:$P126)</f>
        <v>16</v>
      </c>
      <c r="AV126" s="224"/>
      <c r="AW126" s="63"/>
      <c r="AX126" s="193"/>
      <c r="AY126" s="650" t="s">
        <v>137</v>
      </c>
      <c r="AZ126" s="649" t="s">
        <v>236</v>
      </c>
      <c r="BI126" s="256"/>
    </row>
    <row r="127" spans="1:97" s="41" customFormat="1" ht="56.25">
      <c r="A127" s="659" t="s">
        <v>94</v>
      </c>
      <c r="B127" s="666" t="s">
        <v>287</v>
      </c>
      <c r="C127" s="204" t="s">
        <v>309</v>
      </c>
      <c r="D127" s="200"/>
      <c r="E127" s="200"/>
      <c r="F127" s="200"/>
      <c r="G127" s="200"/>
      <c r="H127" s="78"/>
      <c r="I127" s="155" t="s">
        <v>16</v>
      </c>
      <c r="J127" s="205" t="s">
        <v>40</v>
      </c>
      <c r="K127" s="224" t="s">
        <v>19</v>
      </c>
      <c r="L127" s="87" t="s">
        <v>54</v>
      </c>
      <c r="M127" s="63"/>
      <c r="N127" s="63"/>
      <c r="O127" s="224"/>
      <c r="P127" s="87" t="s">
        <v>58</v>
      </c>
      <c r="Q127" s="185" t="s">
        <v>144</v>
      </c>
      <c r="R127" s="412"/>
      <c r="S127" s="91" t="s">
        <v>312</v>
      </c>
      <c r="T127" s="166"/>
      <c r="U127" s="171"/>
      <c r="V127" s="63"/>
      <c r="W127" s="172"/>
      <c r="X127" s="91"/>
      <c r="Y127" s="63"/>
      <c r="Z127" s="87"/>
      <c r="AA127" s="171"/>
      <c r="AB127" s="63"/>
      <c r="AC127" s="117"/>
      <c r="AD127" s="224"/>
      <c r="AE127" s="63"/>
      <c r="AF127" s="87"/>
      <c r="AG127" s="124"/>
      <c r="AH127" s="207"/>
      <c r="AI127" s="209"/>
      <c r="AJ127" s="224"/>
      <c r="AK127" s="63"/>
      <c r="AL127" s="87"/>
      <c r="AM127" s="171"/>
      <c r="AN127" s="63"/>
      <c r="AO127" s="117"/>
      <c r="AP127" s="224"/>
      <c r="AQ127" s="63"/>
      <c r="AR127" s="87"/>
      <c r="AS127" s="190" t="s">
        <v>57</v>
      </c>
      <c r="AT127" s="63"/>
      <c r="AU127" s="117" t="s">
        <v>58</v>
      </c>
      <c r="AV127" s="224"/>
      <c r="AW127" s="63"/>
      <c r="AX127" s="193"/>
      <c r="AY127" s="650" t="s">
        <v>137</v>
      </c>
      <c r="AZ127" s="649" t="s">
        <v>236</v>
      </c>
      <c r="BI127" s="256"/>
    </row>
    <row r="128" spans="1:97" s="41" customFormat="1" ht="24" customHeight="1">
      <c r="A128" s="667" t="s">
        <v>95</v>
      </c>
      <c r="B128" s="668" t="s">
        <v>97</v>
      </c>
      <c r="C128" s="335"/>
      <c r="D128" s="358" t="s">
        <v>19</v>
      </c>
      <c r="E128" s="358"/>
      <c r="F128" s="358"/>
      <c r="G128" s="358"/>
      <c r="H128" s="364"/>
      <c r="I128" s="359"/>
      <c r="J128" s="591"/>
      <c r="K128" s="350"/>
      <c r="L128" s="351"/>
      <c r="M128" s="592"/>
      <c r="N128" s="354"/>
      <c r="O128" s="349"/>
      <c r="P128" s="351"/>
      <c r="Q128" s="356"/>
      <c r="R128" s="361"/>
      <c r="S128" s="352"/>
      <c r="T128" s="361"/>
      <c r="U128" s="593"/>
      <c r="V128" s="594"/>
      <c r="W128" s="595"/>
      <c r="X128" s="596"/>
      <c r="Y128" s="594"/>
      <c r="Z128" s="597"/>
      <c r="AA128" s="593"/>
      <c r="AB128" s="594"/>
      <c r="AC128" s="598"/>
      <c r="AD128" s="596"/>
      <c r="AE128" s="594"/>
      <c r="AF128" s="597"/>
      <c r="AG128" s="599"/>
      <c r="AH128" s="592"/>
      <c r="AI128" s="600"/>
      <c r="AJ128" s="349"/>
      <c r="AK128" s="592"/>
      <c r="AL128" s="601"/>
      <c r="AM128" s="593"/>
      <c r="AN128" s="594"/>
      <c r="AO128" s="598"/>
      <c r="AP128" s="596"/>
      <c r="AQ128" s="594"/>
      <c r="AR128" s="597"/>
      <c r="AS128" s="593"/>
      <c r="AT128" s="594"/>
      <c r="AU128" s="598"/>
      <c r="AV128" s="353"/>
      <c r="AW128" s="354"/>
      <c r="AX128" s="356"/>
      <c r="AY128" s="669" t="s">
        <v>135</v>
      </c>
      <c r="AZ128" s="347" t="s">
        <v>216</v>
      </c>
      <c r="BI128" s="256"/>
    </row>
    <row r="129" spans="1:61" s="41" customFormat="1" ht="24" customHeight="1">
      <c r="A129" s="232" t="s">
        <v>95</v>
      </c>
      <c r="B129" s="128" t="s">
        <v>97</v>
      </c>
      <c r="C129" s="204"/>
      <c r="D129" s="200"/>
      <c r="E129" s="200"/>
      <c r="F129" s="200"/>
      <c r="G129" s="200"/>
      <c r="H129" s="78"/>
      <c r="I129" s="155">
        <v>0</v>
      </c>
      <c r="J129" s="155">
        <v>164</v>
      </c>
      <c r="K129" s="62">
        <v>2</v>
      </c>
      <c r="L129" s="78"/>
      <c r="M129" s="63"/>
      <c r="N129" s="63"/>
      <c r="O129" s="224"/>
      <c r="P129" s="87"/>
      <c r="Q129" s="117">
        <f>SUM(K129:P129)</f>
        <v>2</v>
      </c>
      <c r="R129" s="166"/>
      <c r="S129" s="192">
        <v>162</v>
      </c>
      <c r="T129" s="155"/>
      <c r="U129" s="171"/>
      <c r="V129" s="63"/>
      <c r="W129" s="172"/>
      <c r="X129" s="190">
        <f>SUM($K129:$L129)</f>
        <v>2</v>
      </c>
      <c r="Y129" s="589"/>
      <c r="Z129" s="590"/>
      <c r="AA129" s="171"/>
      <c r="AB129" s="63"/>
      <c r="AC129" s="117"/>
      <c r="AD129" s="224"/>
      <c r="AE129" s="63"/>
      <c r="AF129" s="87"/>
      <c r="AG129" s="171"/>
      <c r="AH129" s="63"/>
      <c r="AI129" s="117"/>
      <c r="AJ129" s="224"/>
      <c r="AK129" s="63"/>
      <c r="AL129" s="87"/>
      <c r="AM129" s="171"/>
      <c r="AN129" s="63"/>
      <c r="AO129" s="117"/>
      <c r="AP129" s="224"/>
      <c r="AQ129" s="63"/>
      <c r="AR129" s="87"/>
      <c r="AS129" s="171"/>
      <c r="AT129" s="63"/>
      <c r="AU129" s="117"/>
      <c r="AV129" s="224"/>
      <c r="AW129" s="63"/>
      <c r="AX129" s="117"/>
      <c r="AY129" s="670" t="s">
        <v>135</v>
      </c>
      <c r="AZ129" s="128" t="s">
        <v>216</v>
      </c>
      <c r="BI129" s="256"/>
    </row>
    <row r="130" spans="1:61" s="41" customFormat="1" ht="24" customHeight="1">
      <c r="A130" s="232" t="s">
        <v>95</v>
      </c>
      <c r="B130" s="128" t="s">
        <v>97</v>
      </c>
      <c r="C130" s="204"/>
      <c r="D130" s="200">
        <v>3</v>
      </c>
      <c r="E130" s="200"/>
      <c r="F130" s="200"/>
      <c r="G130" s="200"/>
      <c r="H130" s="78"/>
      <c r="I130" s="155">
        <v>0</v>
      </c>
      <c r="J130" s="155">
        <v>164</v>
      </c>
      <c r="K130" s="224"/>
      <c r="L130" s="78"/>
      <c r="M130" s="63"/>
      <c r="N130" s="63"/>
      <c r="O130" s="224"/>
      <c r="P130" s="87"/>
      <c r="Q130" s="117">
        <f>SUM(K130:P130)</f>
        <v>0</v>
      </c>
      <c r="R130" s="166"/>
      <c r="S130" s="91">
        <f>J130-Q130</f>
        <v>164</v>
      </c>
      <c r="T130" s="155"/>
      <c r="U130" s="171"/>
      <c r="V130" s="63"/>
      <c r="W130" s="172"/>
      <c r="X130" s="224"/>
      <c r="Y130" s="63"/>
      <c r="Z130" s="87"/>
      <c r="AA130" s="171"/>
      <c r="AB130" s="63"/>
      <c r="AC130" s="117"/>
      <c r="AD130" s="224"/>
      <c r="AE130" s="63"/>
      <c r="AF130" s="87"/>
      <c r="AG130" s="171"/>
      <c r="AH130" s="63"/>
      <c r="AI130" s="117"/>
      <c r="AJ130" s="224"/>
      <c r="AK130" s="63"/>
      <c r="AL130" s="87"/>
      <c r="AM130" s="171"/>
      <c r="AN130" s="63"/>
      <c r="AO130" s="117"/>
      <c r="AP130" s="224"/>
      <c r="AQ130" s="63"/>
      <c r="AR130" s="87"/>
      <c r="AS130" s="171"/>
      <c r="AT130" s="63"/>
      <c r="AU130" s="117"/>
      <c r="AV130" s="224"/>
      <c r="AW130" s="63"/>
      <c r="AX130" s="117"/>
      <c r="AY130" s="158" t="s">
        <v>135</v>
      </c>
      <c r="AZ130" s="128" t="s">
        <v>216</v>
      </c>
      <c r="BI130" s="256"/>
    </row>
    <row r="131" spans="1:61" s="41" customFormat="1" ht="24" customHeight="1">
      <c r="A131" s="346" t="s">
        <v>96</v>
      </c>
      <c r="B131" s="347" t="s">
        <v>218</v>
      </c>
      <c r="C131" s="331"/>
      <c r="D131" s="332" t="s">
        <v>19</v>
      </c>
      <c r="E131" s="332"/>
      <c r="F131" s="332"/>
      <c r="G131" s="332"/>
      <c r="H131" s="333"/>
      <c r="I131" s="348"/>
      <c r="J131" s="348" t="s">
        <v>98</v>
      </c>
      <c r="K131" s="349" t="s">
        <v>19</v>
      </c>
      <c r="L131" s="333"/>
      <c r="M131" s="354"/>
      <c r="N131" s="354"/>
      <c r="O131" s="350"/>
      <c r="P131" s="351"/>
      <c r="Q131" s="356" t="s">
        <v>19</v>
      </c>
      <c r="R131" s="361"/>
      <c r="S131" s="352" t="s">
        <v>99</v>
      </c>
      <c r="T131" s="361"/>
      <c r="U131" s="353"/>
      <c r="V131" s="354"/>
      <c r="W131" s="355"/>
      <c r="X131" s="350" t="s">
        <v>19</v>
      </c>
      <c r="Y131" s="354"/>
      <c r="Z131" s="351"/>
      <c r="AA131" s="353"/>
      <c r="AB131" s="354"/>
      <c r="AC131" s="356"/>
      <c r="AD131" s="350"/>
      <c r="AE131" s="354"/>
      <c r="AF131" s="351"/>
      <c r="AG131" s="353"/>
      <c r="AH131" s="354"/>
      <c r="AI131" s="356"/>
      <c r="AJ131" s="350"/>
      <c r="AK131" s="354"/>
      <c r="AL131" s="351"/>
      <c r="AM131" s="353"/>
      <c r="AN131" s="354"/>
      <c r="AO131" s="356"/>
      <c r="AP131" s="350"/>
      <c r="AQ131" s="354"/>
      <c r="AR131" s="351"/>
      <c r="AS131" s="353"/>
      <c r="AT131" s="354"/>
      <c r="AU131" s="356"/>
      <c r="AV131" s="350"/>
      <c r="AW131" s="354"/>
      <c r="AX131" s="356"/>
      <c r="AY131" s="341" t="s">
        <v>135</v>
      </c>
      <c r="AZ131" s="347" t="s">
        <v>216</v>
      </c>
      <c r="BI131" s="256"/>
    </row>
    <row r="132" spans="1:61" s="41" customFormat="1" ht="24" customHeight="1">
      <c r="A132" s="232" t="s">
        <v>96</v>
      </c>
      <c r="B132" s="267" t="s">
        <v>218</v>
      </c>
      <c r="C132" s="204"/>
      <c r="D132" s="200"/>
      <c r="E132" s="200"/>
      <c r="F132" s="200"/>
      <c r="G132" s="200"/>
      <c r="H132" s="78"/>
      <c r="I132" s="155">
        <v>0</v>
      </c>
      <c r="J132" s="155" t="s">
        <v>100</v>
      </c>
      <c r="K132" s="224" t="s">
        <v>19</v>
      </c>
      <c r="L132" s="78"/>
      <c r="M132" s="63"/>
      <c r="N132" s="63"/>
      <c r="O132" s="224"/>
      <c r="P132" s="87"/>
      <c r="Q132" s="117" t="s">
        <v>19</v>
      </c>
      <c r="R132" s="166"/>
      <c r="S132" s="91" t="s">
        <v>130</v>
      </c>
      <c r="T132" s="166"/>
      <c r="U132" s="171"/>
      <c r="V132" s="63"/>
      <c r="W132" s="172"/>
      <c r="X132" s="224" t="s">
        <v>19</v>
      </c>
      <c r="Y132" s="63"/>
      <c r="Z132" s="87"/>
      <c r="AA132" s="171"/>
      <c r="AB132" s="90"/>
      <c r="AC132" s="186"/>
      <c r="AD132" s="92"/>
      <c r="AE132" s="90"/>
      <c r="AF132" s="188"/>
      <c r="AG132" s="189"/>
      <c r="AH132" s="90"/>
      <c r="AI132" s="186"/>
      <c r="AJ132" s="92"/>
      <c r="AK132" s="90"/>
      <c r="AL132" s="188"/>
      <c r="AM132" s="189"/>
      <c r="AN132" s="90"/>
      <c r="AO132" s="186"/>
      <c r="AP132" s="92"/>
      <c r="AQ132" s="90"/>
      <c r="AR132" s="188"/>
      <c r="AS132" s="189"/>
      <c r="AT132" s="90"/>
      <c r="AU132" s="186"/>
      <c r="AV132" s="92"/>
      <c r="AW132" s="90"/>
      <c r="AX132" s="117"/>
      <c r="AY132" s="158" t="s">
        <v>135</v>
      </c>
      <c r="AZ132" s="128" t="s">
        <v>216</v>
      </c>
      <c r="BI132" s="256"/>
    </row>
    <row r="133" spans="1:61" s="41" customFormat="1" ht="24" customHeight="1" thickBot="1">
      <c r="A133" s="266" t="s">
        <v>96</v>
      </c>
      <c r="B133" s="270" t="s">
        <v>218</v>
      </c>
      <c r="C133" s="101"/>
      <c r="D133" s="206" t="s">
        <v>37</v>
      </c>
      <c r="E133" s="206"/>
      <c r="F133" s="206"/>
      <c r="G133" s="206"/>
      <c r="H133" s="100"/>
      <c r="I133" s="167">
        <v>0</v>
      </c>
      <c r="J133" s="167" t="s">
        <v>100</v>
      </c>
      <c r="K133" s="101"/>
      <c r="L133" s="100"/>
      <c r="M133" s="95"/>
      <c r="N133" s="95"/>
      <c r="O133" s="94"/>
      <c r="P133" s="180"/>
      <c r="Q133" s="173"/>
      <c r="R133" s="210"/>
      <c r="S133" s="170" t="s">
        <v>100</v>
      </c>
      <c r="T133" s="210"/>
      <c r="U133" s="183"/>
      <c r="V133" s="95"/>
      <c r="W133" s="221"/>
      <c r="X133" s="94"/>
      <c r="Y133" s="95"/>
      <c r="Z133" s="180"/>
      <c r="AA133" s="183"/>
      <c r="AB133" s="95"/>
      <c r="AC133" s="173"/>
      <c r="AD133" s="94"/>
      <c r="AE133" s="95"/>
      <c r="AF133" s="180"/>
      <c r="AG133" s="183"/>
      <c r="AH133" s="95"/>
      <c r="AI133" s="173"/>
      <c r="AJ133" s="94"/>
      <c r="AK133" s="95"/>
      <c r="AL133" s="180"/>
      <c r="AM133" s="183"/>
      <c r="AN133" s="95"/>
      <c r="AO133" s="173"/>
      <c r="AP133" s="94"/>
      <c r="AQ133" s="95"/>
      <c r="AR133" s="180"/>
      <c r="AS133" s="183"/>
      <c r="AT133" s="95"/>
      <c r="AU133" s="173"/>
      <c r="AV133" s="94"/>
      <c r="AW133" s="95"/>
      <c r="AX133" s="173"/>
      <c r="AY133" s="159" t="s">
        <v>135</v>
      </c>
      <c r="AZ133" s="137" t="s">
        <v>216</v>
      </c>
      <c r="BI133" s="256"/>
    </row>
    <row r="134" spans="1:61" s="41" customFormat="1" ht="27" customHeight="1" thickBot="1">
      <c r="A134" s="388"/>
      <c r="B134" s="389" t="s">
        <v>288</v>
      </c>
      <c r="C134" s="390"/>
      <c r="D134" s="391"/>
      <c r="E134" s="391"/>
      <c r="F134" s="391"/>
      <c r="G134" s="391"/>
      <c r="H134" s="392"/>
      <c r="I134" s="393">
        <f>SUM(I120:I133)</f>
        <v>14</v>
      </c>
      <c r="J134" s="393">
        <f t="shared" ref="J134:AX134" si="13">SUM(J120:J133)</f>
        <v>832</v>
      </c>
      <c r="K134" s="724">
        <f t="shared" si="13"/>
        <v>10</v>
      </c>
      <c r="L134" s="394">
        <f t="shared" si="13"/>
        <v>34</v>
      </c>
      <c r="M134" s="760">
        <f t="shared" si="13"/>
        <v>0</v>
      </c>
      <c r="N134" s="394">
        <f t="shared" si="13"/>
        <v>0</v>
      </c>
      <c r="O134" s="760">
        <f t="shared" si="13"/>
        <v>0</v>
      </c>
      <c r="P134" s="398">
        <f t="shared" si="13"/>
        <v>48</v>
      </c>
      <c r="Q134" s="768">
        <f t="shared" si="13"/>
        <v>92</v>
      </c>
      <c r="R134" s="393">
        <f t="shared" si="13"/>
        <v>0</v>
      </c>
      <c r="S134" s="393">
        <f t="shared" si="13"/>
        <v>740</v>
      </c>
      <c r="T134" s="393">
        <f t="shared" si="13"/>
        <v>0</v>
      </c>
      <c r="U134" s="724">
        <f t="shared" si="13"/>
        <v>0</v>
      </c>
      <c r="V134" s="394">
        <f t="shared" si="13"/>
        <v>0</v>
      </c>
      <c r="W134" s="725">
        <f t="shared" si="13"/>
        <v>0</v>
      </c>
      <c r="X134" s="724">
        <f t="shared" si="13"/>
        <v>2</v>
      </c>
      <c r="Y134" s="394">
        <f t="shared" si="13"/>
        <v>0</v>
      </c>
      <c r="Z134" s="725">
        <f t="shared" si="13"/>
        <v>0</v>
      </c>
      <c r="AA134" s="724">
        <f t="shared" si="13"/>
        <v>0</v>
      </c>
      <c r="AB134" s="394">
        <f t="shared" si="13"/>
        <v>0</v>
      </c>
      <c r="AC134" s="725">
        <f t="shared" si="13"/>
        <v>0</v>
      </c>
      <c r="AD134" s="724">
        <f t="shared" si="13"/>
        <v>0</v>
      </c>
      <c r="AE134" s="394">
        <f t="shared" si="13"/>
        <v>0</v>
      </c>
      <c r="AF134" s="725">
        <f t="shared" si="13"/>
        <v>0</v>
      </c>
      <c r="AG134" s="724">
        <f t="shared" si="13"/>
        <v>0</v>
      </c>
      <c r="AH134" s="394">
        <f t="shared" si="13"/>
        <v>0</v>
      </c>
      <c r="AI134" s="725">
        <f t="shared" si="13"/>
        <v>0</v>
      </c>
      <c r="AJ134" s="724">
        <f t="shared" si="13"/>
        <v>10</v>
      </c>
      <c r="AK134" s="394">
        <f t="shared" si="13"/>
        <v>0</v>
      </c>
      <c r="AL134" s="725">
        <f t="shared" si="13"/>
        <v>10</v>
      </c>
      <c r="AM134" s="724">
        <f t="shared" si="13"/>
        <v>20</v>
      </c>
      <c r="AN134" s="394">
        <f t="shared" si="13"/>
        <v>0</v>
      </c>
      <c r="AO134" s="725">
        <f t="shared" si="13"/>
        <v>22</v>
      </c>
      <c r="AP134" s="724">
        <f t="shared" si="13"/>
        <v>0</v>
      </c>
      <c r="AQ134" s="394">
        <f t="shared" si="13"/>
        <v>0</v>
      </c>
      <c r="AR134" s="725">
        <f t="shared" si="13"/>
        <v>0</v>
      </c>
      <c r="AS134" s="724">
        <f t="shared" si="13"/>
        <v>12</v>
      </c>
      <c r="AT134" s="394">
        <f t="shared" si="13"/>
        <v>0</v>
      </c>
      <c r="AU134" s="725">
        <f t="shared" si="13"/>
        <v>16</v>
      </c>
      <c r="AV134" s="724">
        <f t="shared" si="13"/>
        <v>0</v>
      </c>
      <c r="AW134" s="394">
        <f t="shared" si="13"/>
        <v>0</v>
      </c>
      <c r="AX134" s="725">
        <f t="shared" si="13"/>
        <v>0</v>
      </c>
      <c r="AY134" s="395"/>
      <c r="AZ134" s="404"/>
      <c r="BI134" s="256"/>
    </row>
    <row r="135" spans="1:61" s="41" customFormat="1" ht="27" customHeight="1" thickBot="1">
      <c r="A135" s="313"/>
      <c r="B135" s="314" t="s">
        <v>289</v>
      </c>
      <c r="C135" s="315"/>
      <c r="D135" s="316"/>
      <c r="E135" s="316"/>
      <c r="F135" s="316"/>
      <c r="G135" s="316"/>
      <c r="H135" s="317"/>
      <c r="I135" s="318">
        <f>SUM(I107+I118+I134)</f>
        <v>207</v>
      </c>
      <c r="J135" s="318">
        <f t="shared" ref="J135:AX135" si="14">SUM(J107+J118+J134)</f>
        <v>7780</v>
      </c>
      <c r="K135" s="757">
        <f t="shared" si="14"/>
        <v>114</v>
      </c>
      <c r="L135" s="759">
        <f t="shared" si="14"/>
        <v>440</v>
      </c>
      <c r="M135" s="761">
        <f t="shared" si="14"/>
        <v>0</v>
      </c>
      <c r="N135" s="759">
        <f t="shared" si="14"/>
        <v>138</v>
      </c>
      <c r="O135" s="761">
        <f t="shared" si="14"/>
        <v>26</v>
      </c>
      <c r="P135" s="767">
        <f t="shared" si="14"/>
        <v>638</v>
      </c>
      <c r="Q135" s="770">
        <f t="shared" si="14"/>
        <v>1356</v>
      </c>
      <c r="R135" s="318">
        <f t="shared" si="14"/>
        <v>4</v>
      </c>
      <c r="S135" s="318">
        <f t="shared" si="14"/>
        <v>6420</v>
      </c>
      <c r="T135" s="318">
        <f t="shared" si="14"/>
        <v>8</v>
      </c>
      <c r="U135" s="757">
        <f t="shared" si="14"/>
        <v>56</v>
      </c>
      <c r="V135" s="759">
        <f t="shared" si="14"/>
        <v>8</v>
      </c>
      <c r="W135" s="758">
        <f t="shared" si="14"/>
        <v>64</v>
      </c>
      <c r="X135" s="757">
        <f t="shared" si="14"/>
        <v>56</v>
      </c>
      <c r="Y135" s="759">
        <f t="shared" si="14"/>
        <v>14</v>
      </c>
      <c r="Z135" s="758">
        <f t="shared" si="14"/>
        <v>68</v>
      </c>
      <c r="AA135" s="757">
        <f t="shared" si="14"/>
        <v>50</v>
      </c>
      <c r="AB135" s="759">
        <f t="shared" si="14"/>
        <v>10</v>
      </c>
      <c r="AC135" s="758">
        <f t="shared" si="14"/>
        <v>80</v>
      </c>
      <c r="AD135" s="757">
        <f t="shared" si="14"/>
        <v>56</v>
      </c>
      <c r="AE135" s="759">
        <f t="shared" si="14"/>
        <v>10</v>
      </c>
      <c r="AF135" s="758">
        <f t="shared" si="14"/>
        <v>64</v>
      </c>
      <c r="AG135" s="757">
        <f t="shared" si="14"/>
        <v>60</v>
      </c>
      <c r="AH135" s="759">
        <f t="shared" si="14"/>
        <v>14</v>
      </c>
      <c r="AI135" s="758">
        <f t="shared" si="14"/>
        <v>80</v>
      </c>
      <c r="AJ135" s="757">
        <f t="shared" si="14"/>
        <v>54</v>
      </c>
      <c r="AK135" s="759">
        <f t="shared" si="14"/>
        <v>26</v>
      </c>
      <c r="AL135" s="758">
        <f t="shared" si="14"/>
        <v>54</v>
      </c>
      <c r="AM135" s="757">
        <f t="shared" si="14"/>
        <v>60</v>
      </c>
      <c r="AN135" s="759">
        <f t="shared" si="14"/>
        <v>28</v>
      </c>
      <c r="AO135" s="758">
        <f t="shared" si="14"/>
        <v>58</v>
      </c>
      <c r="AP135" s="757">
        <f t="shared" si="14"/>
        <v>70</v>
      </c>
      <c r="AQ135" s="759">
        <f t="shared" si="14"/>
        <v>14</v>
      </c>
      <c r="AR135" s="758">
        <f t="shared" si="14"/>
        <v>74</v>
      </c>
      <c r="AS135" s="757">
        <f t="shared" si="14"/>
        <v>52</v>
      </c>
      <c r="AT135" s="759">
        <f t="shared" si="14"/>
        <v>6</v>
      </c>
      <c r="AU135" s="758">
        <f t="shared" si="14"/>
        <v>72</v>
      </c>
      <c r="AV135" s="757">
        <f t="shared" si="14"/>
        <v>40</v>
      </c>
      <c r="AW135" s="759">
        <f t="shared" si="14"/>
        <v>8</v>
      </c>
      <c r="AX135" s="758">
        <f t="shared" si="14"/>
        <v>50</v>
      </c>
      <c r="AY135" s="319"/>
      <c r="AZ135" s="405"/>
      <c r="BI135" s="256"/>
    </row>
    <row r="136" spans="1:61" s="41" customFormat="1" ht="24" customHeight="1" thickBot="1">
      <c r="A136" s="302"/>
      <c r="B136" s="303"/>
      <c r="C136" s="303" t="s">
        <v>230</v>
      </c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5"/>
      <c r="AZ136" s="406"/>
      <c r="BI136" s="256"/>
    </row>
    <row r="137" spans="1:61" s="41" customFormat="1" ht="21" customHeight="1">
      <c r="A137" s="320" t="s">
        <v>193</v>
      </c>
      <c r="B137" s="342" t="s">
        <v>197</v>
      </c>
      <c r="C137" s="322"/>
      <c r="D137" s="343"/>
      <c r="E137" s="343"/>
      <c r="F137" s="343"/>
      <c r="G137" s="323"/>
      <c r="H137" s="324"/>
      <c r="I137" s="344">
        <f>I138</f>
        <v>6</v>
      </c>
      <c r="J137" s="344">
        <f>J138</f>
        <v>216</v>
      </c>
      <c r="K137" s="671"/>
      <c r="L137" s="672"/>
      <c r="M137" s="673"/>
      <c r="N137" s="672"/>
      <c r="O137" s="671"/>
      <c r="P137" s="771"/>
      <c r="Q137" s="775"/>
      <c r="R137" s="764"/>
      <c r="S137" s="344">
        <f>S138</f>
        <v>216</v>
      </c>
      <c r="T137" s="413">
        <v>198</v>
      </c>
      <c r="U137" s="671"/>
      <c r="V137" s="672"/>
      <c r="W137" s="671"/>
      <c r="X137" s="721"/>
      <c r="Y137" s="672"/>
      <c r="Z137" s="720"/>
      <c r="AA137" s="671"/>
      <c r="AB137" s="672"/>
      <c r="AC137" s="671"/>
      <c r="AD137" s="721"/>
      <c r="AE137" s="672"/>
      <c r="AF137" s="720"/>
      <c r="AG137" s="671"/>
      <c r="AH137" s="672"/>
      <c r="AI137" s="671"/>
      <c r="AJ137" s="721"/>
      <c r="AK137" s="672"/>
      <c r="AL137" s="720"/>
      <c r="AM137" s="671"/>
      <c r="AN137" s="672"/>
      <c r="AO137" s="671"/>
      <c r="AP137" s="721"/>
      <c r="AQ137" s="672"/>
      <c r="AR137" s="720"/>
      <c r="AS137" s="671"/>
      <c r="AT137" s="672"/>
      <c r="AU137" s="671"/>
      <c r="AV137" s="721"/>
      <c r="AW137" s="672"/>
      <c r="AX137" s="720"/>
      <c r="AY137" s="345"/>
      <c r="AZ137" s="407"/>
      <c r="BI137" s="256"/>
    </row>
    <row r="138" spans="1:61" s="41" customFormat="1" ht="23.25" customHeight="1">
      <c r="A138" s="125" t="s">
        <v>175</v>
      </c>
      <c r="B138" s="127" t="s">
        <v>194</v>
      </c>
      <c r="C138" s="204"/>
      <c r="D138" s="200"/>
      <c r="E138" s="200">
        <v>3</v>
      </c>
      <c r="F138" s="231"/>
      <c r="G138" s="200"/>
      <c r="H138" s="78" t="s">
        <v>19</v>
      </c>
      <c r="I138" s="199">
        <v>6</v>
      </c>
      <c r="J138" s="199">
        <f>36*I138</f>
        <v>216</v>
      </c>
      <c r="K138" s="230"/>
      <c r="L138" s="78"/>
      <c r="M138" s="200"/>
      <c r="N138" s="200"/>
      <c r="O138" s="204"/>
      <c r="P138" s="78"/>
      <c r="Q138" s="187"/>
      <c r="R138" s="155"/>
      <c r="S138" s="199">
        <f>J138</f>
        <v>216</v>
      </c>
      <c r="T138" s="199">
        <f>J138-18</f>
        <v>198</v>
      </c>
      <c r="U138" s="203"/>
      <c r="V138" s="104"/>
      <c r="W138" s="164"/>
      <c r="X138" s="160"/>
      <c r="Y138" s="104"/>
      <c r="Z138" s="161"/>
      <c r="AA138" s="105"/>
      <c r="AB138" s="104"/>
      <c r="AC138" s="156"/>
      <c r="AD138" s="160"/>
      <c r="AE138" s="104"/>
      <c r="AF138" s="161"/>
      <c r="AG138" s="105"/>
      <c r="AH138" s="104"/>
      <c r="AI138" s="156"/>
      <c r="AJ138" s="160"/>
      <c r="AK138" s="104"/>
      <c r="AL138" s="161"/>
      <c r="AM138" s="105"/>
      <c r="AN138" s="104"/>
      <c r="AO138" s="156"/>
      <c r="AP138" s="160"/>
      <c r="AQ138" s="104"/>
      <c r="AR138" s="161"/>
      <c r="AS138" s="105"/>
      <c r="AT138" s="104"/>
      <c r="AU138" s="156"/>
      <c r="AV138" s="160"/>
      <c r="AW138" s="104"/>
      <c r="AX138" s="161"/>
      <c r="AY138" s="158" t="s">
        <v>137</v>
      </c>
      <c r="AZ138" s="128" t="s">
        <v>239</v>
      </c>
      <c r="BI138" s="256"/>
    </row>
    <row r="139" spans="1:61" s="41" customFormat="1" ht="21.75" customHeight="1">
      <c r="A139" s="329" t="s">
        <v>195</v>
      </c>
      <c r="B139" s="330" t="s">
        <v>196</v>
      </c>
      <c r="C139" s="331"/>
      <c r="D139" s="332"/>
      <c r="E139" s="332"/>
      <c r="F139" s="674"/>
      <c r="G139" s="332"/>
      <c r="H139" s="333"/>
      <c r="I139" s="334">
        <f>I140+I141+I142+I143</f>
        <v>18</v>
      </c>
      <c r="J139" s="334">
        <f>J140+J141+J142+J143</f>
        <v>648</v>
      </c>
      <c r="K139" s="675"/>
      <c r="L139" s="333"/>
      <c r="M139" s="332"/>
      <c r="N139" s="332"/>
      <c r="O139" s="331"/>
      <c r="P139" s="333"/>
      <c r="Q139" s="369"/>
      <c r="R139" s="348"/>
      <c r="S139" s="334">
        <f>S140+S141+S142+S143</f>
        <v>648</v>
      </c>
      <c r="T139" s="334">
        <f>T140+T141+T142+T143</f>
        <v>576</v>
      </c>
      <c r="U139" s="335"/>
      <c r="V139" s="336"/>
      <c r="W139" s="327"/>
      <c r="X139" s="337"/>
      <c r="Y139" s="336"/>
      <c r="Z139" s="338"/>
      <c r="AA139" s="339"/>
      <c r="AB139" s="336"/>
      <c r="AC139" s="340"/>
      <c r="AD139" s="337"/>
      <c r="AE139" s="336"/>
      <c r="AF139" s="338"/>
      <c r="AG139" s="339"/>
      <c r="AH139" s="336"/>
      <c r="AI139" s="340"/>
      <c r="AJ139" s="337"/>
      <c r="AK139" s="336"/>
      <c r="AL139" s="338"/>
      <c r="AM139" s="339"/>
      <c r="AN139" s="336"/>
      <c r="AO139" s="340"/>
      <c r="AP139" s="337"/>
      <c r="AQ139" s="336"/>
      <c r="AR139" s="338"/>
      <c r="AS139" s="339"/>
      <c r="AT139" s="336"/>
      <c r="AU139" s="340"/>
      <c r="AV139" s="337"/>
      <c r="AW139" s="336"/>
      <c r="AX139" s="338"/>
      <c r="AY139" s="341"/>
      <c r="AZ139" s="347"/>
      <c r="BI139" s="256"/>
    </row>
    <row r="140" spans="1:61" s="41" customFormat="1" ht="24" customHeight="1">
      <c r="A140" s="125" t="s">
        <v>173</v>
      </c>
      <c r="B140" s="128" t="s">
        <v>219</v>
      </c>
      <c r="C140" s="204"/>
      <c r="D140" s="200"/>
      <c r="E140" s="200">
        <v>5</v>
      </c>
      <c r="F140" s="231"/>
      <c r="G140" s="200"/>
      <c r="H140" s="78" t="s">
        <v>16</v>
      </c>
      <c r="I140" s="199">
        <v>6</v>
      </c>
      <c r="J140" s="199">
        <f>36*I140</f>
        <v>216</v>
      </c>
      <c r="K140" s="230"/>
      <c r="L140" s="78"/>
      <c r="M140" s="200"/>
      <c r="N140" s="200"/>
      <c r="O140" s="204"/>
      <c r="P140" s="78"/>
      <c r="Q140" s="187"/>
      <c r="R140" s="155"/>
      <c r="S140" s="199">
        <f>J140</f>
        <v>216</v>
      </c>
      <c r="T140" s="199">
        <f>J140-18</f>
        <v>198</v>
      </c>
      <c r="U140" s="203"/>
      <c r="V140" s="110"/>
      <c r="W140" s="165"/>
      <c r="X140" s="162"/>
      <c r="Y140" s="110"/>
      <c r="Z140" s="163"/>
      <c r="AA140" s="111"/>
      <c r="AB140" s="110"/>
      <c r="AC140" s="157"/>
      <c r="AD140" s="162"/>
      <c r="AE140" s="110"/>
      <c r="AF140" s="163"/>
      <c r="AG140" s="111"/>
      <c r="AH140" s="110"/>
      <c r="AI140" s="157"/>
      <c r="AJ140" s="162"/>
      <c r="AK140" s="110"/>
      <c r="AL140" s="163"/>
      <c r="AM140" s="111"/>
      <c r="AN140" s="110"/>
      <c r="AO140" s="157"/>
      <c r="AP140" s="162"/>
      <c r="AQ140" s="110"/>
      <c r="AR140" s="163"/>
      <c r="AS140" s="111"/>
      <c r="AT140" s="110"/>
      <c r="AU140" s="157"/>
      <c r="AV140" s="162"/>
      <c r="AW140" s="110"/>
      <c r="AX140" s="163"/>
      <c r="AY140" s="158" t="s">
        <v>137</v>
      </c>
      <c r="AZ140" s="128" t="s">
        <v>236</v>
      </c>
      <c r="BI140" s="256"/>
    </row>
    <row r="141" spans="1:61" s="41" customFormat="1" ht="24" customHeight="1">
      <c r="A141" s="125" t="s">
        <v>174</v>
      </c>
      <c r="B141" s="128" t="s">
        <v>198</v>
      </c>
      <c r="C141" s="204"/>
      <c r="D141" s="200"/>
      <c r="E141" s="200"/>
      <c r="F141" s="231"/>
      <c r="G141" s="200"/>
      <c r="H141" s="78" t="s">
        <v>17</v>
      </c>
      <c r="I141" s="199">
        <v>3</v>
      </c>
      <c r="J141" s="199">
        <f>36*I141</f>
        <v>108</v>
      </c>
      <c r="K141" s="230"/>
      <c r="L141" s="78"/>
      <c r="M141" s="200"/>
      <c r="N141" s="200"/>
      <c r="O141" s="204"/>
      <c r="P141" s="78"/>
      <c r="Q141" s="187"/>
      <c r="R141" s="155"/>
      <c r="S141" s="199">
        <f>J141</f>
        <v>108</v>
      </c>
      <c r="T141" s="199">
        <f>J141-18</f>
        <v>90</v>
      </c>
      <c r="U141" s="203"/>
      <c r="V141" s="81"/>
      <c r="W141" s="603"/>
      <c r="X141" s="174"/>
      <c r="Y141" s="81"/>
      <c r="Z141" s="185"/>
      <c r="AA141" s="80"/>
      <c r="AB141" s="81"/>
      <c r="AC141" s="138"/>
      <c r="AD141" s="174"/>
      <c r="AE141" s="81"/>
      <c r="AF141" s="185"/>
      <c r="AG141" s="80"/>
      <c r="AH141" s="81"/>
      <c r="AI141" s="138"/>
      <c r="AJ141" s="174"/>
      <c r="AK141" s="81"/>
      <c r="AL141" s="185"/>
      <c r="AM141" s="80"/>
      <c r="AN141" s="81"/>
      <c r="AO141" s="138"/>
      <c r="AP141" s="174"/>
      <c r="AQ141" s="81"/>
      <c r="AR141" s="185"/>
      <c r="AS141" s="80"/>
      <c r="AT141" s="81"/>
      <c r="AU141" s="138"/>
      <c r="AV141" s="676"/>
      <c r="AW141" s="677"/>
      <c r="AX141" s="678"/>
      <c r="AY141" s="158" t="s">
        <v>137</v>
      </c>
      <c r="AZ141" s="128" t="s">
        <v>302</v>
      </c>
      <c r="BI141" s="256"/>
    </row>
    <row r="142" spans="1:61" s="41" customFormat="1" ht="24" customHeight="1">
      <c r="A142" s="125" t="s">
        <v>174</v>
      </c>
      <c r="B142" s="128" t="s">
        <v>198</v>
      </c>
      <c r="C142" s="101"/>
      <c r="D142" s="206"/>
      <c r="E142" s="206">
        <v>9</v>
      </c>
      <c r="F142" s="231"/>
      <c r="G142" s="206"/>
      <c r="H142" s="100" t="s">
        <v>15</v>
      </c>
      <c r="I142" s="199">
        <v>3</v>
      </c>
      <c r="J142" s="199">
        <f>36*I142</f>
        <v>108</v>
      </c>
      <c r="K142" s="230"/>
      <c r="L142" s="100"/>
      <c r="M142" s="206"/>
      <c r="N142" s="206"/>
      <c r="O142" s="101"/>
      <c r="P142" s="100"/>
      <c r="Q142" s="187"/>
      <c r="R142" s="167"/>
      <c r="S142" s="199">
        <f>J142</f>
        <v>108</v>
      </c>
      <c r="T142" s="199">
        <f>J142-18</f>
        <v>90</v>
      </c>
      <c r="U142" s="36"/>
      <c r="V142" s="63"/>
      <c r="W142" s="91"/>
      <c r="X142" s="171"/>
      <c r="Y142" s="63"/>
      <c r="Z142" s="117"/>
      <c r="AA142" s="224"/>
      <c r="AB142" s="63"/>
      <c r="AC142" s="87"/>
      <c r="AD142" s="171"/>
      <c r="AE142" s="63"/>
      <c r="AF142" s="117"/>
      <c r="AG142" s="224"/>
      <c r="AH142" s="63"/>
      <c r="AI142" s="87"/>
      <c r="AJ142" s="171"/>
      <c r="AK142" s="63"/>
      <c r="AL142" s="117"/>
      <c r="AM142" s="224"/>
      <c r="AN142" s="63"/>
      <c r="AO142" s="87"/>
      <c r="AP142" s="171"/>
      <c r="AQ142" s="63"/>
      <c r="AR142" s="117"/>
      <c r="AS142" s="224"/>
      <c r="AT142" s="63"/>
      <c r="AU142" s="87"/>
      <c r="AV142" s="679"/>
      <c r="AW142" s="680"/>
      <c r="AX142" s="681"/>
      <c r="AY142" s="158" t="s">
        <v>137</v>
      </c>
      <c r="AZ142" s="128" t="s">
        <v>302</v>
      </c>
      <c r="BI142" s="256"/>
    </row>
    <row r="143" spans="1:61" s="41" customFormat="1" ht="24" customHeight="1" thickBot="1">
      <c r="A143" s="705" t="s">
        <v>228</v>
      </c>
      <c r="B143" s="137" t="s">
        <v>243</v>
      </c>
      <c r="C143" s="101"/>
      <c r="D143" s="206"/>
      <c r="E143" s="206">
        <v>10</v>
      </c>
      <c r="F143" s="706"/>
      <c r="G143" s="206"/>
      <c r="H143" s="100"/>
      <c r="I143" s="707">
        <v>6</v>
      </c>
      <c r="J143" s="707">
        <f>36*I143</f>
        <v>216</v>
      </c>
      <c r="K143" s="708"/>
      <c r="L143" s="100"/>
      <c r="M143" s="206"/>
      <c r="N143" s="206"/>
      <c r="O143" s="101"/>
      <c r="P143" s="100"/>
      <c r="Q143" s="776"/>
      <c r="R143" s="167"/>
      <c r="S143" s="707">
        <f>J143</f>
        <v>216</v>
      </c>
      <c r="T143" s="707">
        <f>J143-18</f>
        <v>198</v>
      </c>
      <c r="U143" s="36"/>
      <c r="V143" s="95"/>
      <c r="W143" s="170"/>
      <c r="X143" s="183"/>
      <c r="Y143" s="95"/>
      <c r="Z143" s="173"/>
      <c r="AA143" s="94"/>
      <c r="AB143" s="95"/>
      <c r="AC143" s="180"/>
      <c r="AD143" s="183"/>
      <c r="AE143" s="95"/>
      <c r="AF143" s="173"/>
      <c r="AG143" s="94"/>
      <c r="AH143" s="95"/>
      <c r="AI143" s="180"/>
      <c r="AJ143" s="183"/>
      <c r="AK143" s="95"/>
      <c r="AL143" s="173"/>
      <c r="AM143" s="94"/>
      <c r="AN143" s="95"/>
      <c r="AO143" s="180"/>
      <c r="AP143" s="183"/>
      <c r="AQ143" s="95"/>
      <c r="AR143" s="173"/>
      <c r="AS143" s="94"/>
      <c r="AT143" s="95"/>
      <c r="AU143" s="180"/>
      <c r="AV143" s="709"/>
      <c r="AW143" s="710"/>
      <c r="AX143" s="711"/>
      <c r="AY143" s="159" t="s">
        <v>137</v>
      </c>
      <c r="AZ143" s="137" t="s">
        <v>303</v>
      </c>
      <c r="BI143" s="256"/>
    </row>
    <row r="144" spans="1:61" s="41" customFormat="1" ht="27" customHeight="1" thickBot="1">
      <c r="A144" s="712"/>
      <c r="B144" s="713" t="s">
        <v>315</v>
      </c>
      <c r="C144" s="714"/>
      <c r="D144" s="715"/>
      <c r="E144" s="715"/>
      <c r="F144" s="715"/>
      <c r="G144" s="715"/>
      <c r="H144" s="716"/>
      <c r="I144" s="717">
        <f>SUM(I137+I139)</f>
        <v>24</v>
      </c>
      <c r="J144" s="717">
        <f>SUM(J137+J139)</f>
        <v>864</v>
      </c>
      <c r="K144" s="717"/>
      <c r="L144" s="717"/>
      <c r="M144" s="717"/>
      <c r="N144" s="717"/>
      <c r="O144" s="717"/>
      <c r="P144" s="772"/>
      <c r="Q144" s="777"/>
      <c r="R144" s="717"/>
      <c r="S144" s="717">
        <f>SUM(S137+S139)</f>
        <v>864</v>
      </c>
      <c r="T144" s="717">
        <f>SUM(T137+T139)</f>
        <v>774</v>
      </c>
      <c r="U144" s="717"/>
      <c r="V144" s="717"/>
      <c r="W144" s="717"/>
      <c r="X144" s="717"/>
      <c r="Y144" s="717"/>
      <c r="Z144" s="717"/>
      <c r="AA144" s="717"/>
      <c r="AB144" s="717"/>
      <c r="AC144" s="717"/>
      <c r="AD144" s="717"/>
      <c r="AE144" s="717"/>
      <c r="AF144" s="717"/>
      <c r="AG144" s="717"/>
      <c r="AH144" s="717"/>
      <c r="AI144" s="717"/>
      <c r="AJ144" s="717"/>
      <c r="AK144" s="717"/>
      <c r="AL144" s="717"/>
      <c r="AM144" s="717"/>
      <c r="AN144" s="717"/>
      <c r="AO144" s="717"/>
      <c r="AP144" s="717"/>
      <c r="AQ144" s="717"/>
      <c r="AR144" s="717"/>
      <c r="AS144" s="717"/>
      <c r="AT144" s="717"/>
      <c r="AU144" s="717"/>
      <c r="AV144" s="717"/>
      <c r="AW144" s="717"/>
      <c r="AX144" s="717"/>
      <c r="AY144" s="718"/>
      <c r="AZ144" s="719"/>
      <c r="BI144" s="256"/>
    </row>
    <row r="145" spans="1:100" s="41" customFormat="1" ht="23.25" customHeight="1" thickBot="1">
      <c r="A145" s="302"/>
      <c r="B145" s="303"/>
      <c r="C145" s="303" t="s">
        <v>177</v>
      </c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778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6"/>
      <c r="AZ145" s="408"/>
      <c r="BI145" s="256"/>
    </row>
    <row r="146" spans="1:100" s="41" customFormat="1" ht="45" customHeight="1">
      <c r="A146" s="320" t="s">
        <v>102</v>
      </c>
      <c r="B146" s="321" t="s">
        <v>242</v>
      </c>
      <c r="C146" s="322"/>
      <c r="D146" s="323"/>
      <c r="E146" s="323"/>
      <c r="F146" s="323"/>
      <c r="G146" s="323"/>
      <c r="H146" s="324"/>
      <c r="I146" s="325">
        <v>9</v>
      </c>
      <c r="J146" s="325">
        <f>36*I146</f>
        <v>324</v>
      </c>
      <c r="K146" s="322"/>
      <c r="L146" s="324"/>
      <c r="M146" s="447"/>
      <c r="N146" s="447"/>
      <c r="O146" s="326"/>
      <c r="P146" s="773"/>
      <c r="Q146" s="685"/>
      <c r="R146" s="765"/>
      <c r="S146" s="327">
        <f>J146</f>
        <v>324</v>
      </c>
      <c r="T146" s="414"/>
      <c r="U146" s="682"/>
      <c r="V146" s="683"/>
      <c r="W146" s="445"/>
      <c r="X146" s="326"/>
      <c r="Y146" s="683"/>
      <c r="Z146" s="684"/>
      <c r="AA146" s="682"/>
      <c r="AB146" s="683"/>
      <c r="AC146" s="685"/>
      <c r="AD146" s="326"/>
      <c r="AE146" s="683"/>
      <c r="AF146" s="684"/>
      <c r="AG146" s="682"/>
      <c r="AH146" s="683"/>
      <c r="AI146" s="685"/>
      <c r="AJ146" s="326"/>
      <c r="AK146" s="683"/>
      <c r="AL146" s="684"/>
      <c r="AM146" s="682"/>
      <c r="AN146" s="683"/>
      <c r="AO146" s="685"/>
      <c r="AP146" s="326"/>
      <c r="AQ146" s="683"/>
      <c r="AR146" s="684"/>
      <c r="AS146" s="682"/>
      <c r="AT146" s="683"/>
      <c r="AU146" s="685"/>
      <c r="AV146" s="686"/>
      <c r="AW146" s="687"/>
      <c r="AX146" s="688"/>
      <c r="AY146" s="328" t="s">
        <v>137</v>
      </c>
      <c r="AZ146" s="689" t="s">
        <v>304</v>
      </c>
      <c r="BI146" s="256"/>
    </row>
    <row r="147" spans="1:100" s="41" customFormat="1" ht="44.25" customHeight="1" thickBot="1">
      <c r="A147" s="131" t="s">
        <v>178</v>
      </c>
      <c r="B147" s="132" t="s">
        <v>179</v>
      </c>
      <c r="C147" s="120"/>
      <c r="D147" s="118"/>
      <c r="E147" s="118"/>
      <c r="F147" s="118"/>
      <c r="G147" s="118"/>
      <c r="H147" s="144"/>
      <c r="I147" s="145">
        <v>9</v>
      </c>
      <c r="J147" s="145">
        <v>324</v>
      </c>
      <c r="K147" s="120"/>
      <c r="L147" s="446"/>
      <c r="M147" s="448"/>
      <c r="N147" s="81"/>
      <c r="O147" s="234"/>
      <c r="P147" s="138"/>
      <c r="Q147" s="185"/>
      <c r="R147" s="412"/>
      <c r="S147" s="146">
        <v>324</v>
      </c>
      <c r="T147" s="415"/>
      <c r="U147" s="690"/>
      <c r="V147" s="234"/>
      <c r="W147" s="179"/>
      <c r="X147" s="234"/>
      <c r="Y147" s="234"/>
      <c r="Z147" s="691"/>
      <c r="AA147" s="690"/>
      <c r="AB147" s="234"/>
      <c r="AC147" s="692"/>
      <c r="AD147" s="234"/>
      <c r="AE147" s="234"/>
      <c r="AF147" s="691"/>
      <c r="AG147" s="690"/>
      <c r="AH147" s="234"/>
      <c r="AI147" s="692"/>
      <c r="AJ147" s="234"/>
      <c r="AK147" s="234"/>
      <c r="AL147" s="691"/>
      <c r="AM147" s="690"/>
      <c r="AN147" s="234"/>
      <c r="AO147" s="692"/>
      <c r="AP147" s="234"/>
      <c r="AQ147" s="234"/>
      <c r="AR147" s="691"/>
      <c r="AS147" s="690"/>
      <c r="AT147" s="234"/>
      <c r="AU147" s="185"/>
      <c r="AV147" s="693"/>
      <c r="AW147" s="693"/>
      <c r="AX147" s="694"/>
      <c r="AY147" s="154" t="s">
        <v>137</v>
      </c>
      <c r="AZ147" s="728" t="s">
        <v>305</v>
      </c>
      <c r="BI147" s="256"/>
    </row>
    <row r="148" spans="1:100" s="41" customFormat="1" ht="26.25" customHeight="1" thickBot="1">
      <c r="A148" s="307"/>
      <c r="B148" s="416" t="s">
        <v>47</v>
      </c>
      <c r="C148" s="308"/>
      <c r="D148" s="309"/>
      <c r="E148" s="309"/>
      <c r="F148" s="309"/>
      <c r="G148" s="309"/>
      <c r="H148" s="310"/>
      <c r="I148" s="311">
        <f>I135+I144+I146</f>
        <v>240</v>
      </c>
      <c r="J148" s="311">
        <f t="shared" ref="J148:AX148" si="15">J135+J144+J146</f>
        <v>8968</v>
      </c>
      <c r="K148" s="753">
        <f t="shared" si="15"/>
        <v>114</v>
      </c>
      <c r="L148" s="755">
        <f t="shared" si="15"/>
        <v>440</v>
      </c>
      <c r="M148" s="755">
        <f t="shared" si="15"/>
        <v>0</v>
      </c>
      <c r="N148" s="755">
        <f t="shared" si="15"/>
        <v>138</v>
      </c>
      <c r="O148" s="755">
        <f t="shared" si="15"/>
        <v>26</v>
      </c>
      <c r="P148" s="774">
        <f t="shared" si="15"/>
        <v>638</v>
      </c>
      <c r="Q148" s="779">
        <f t="shared" si="15"/>
        <v>1356</v>
      </c>
      <c r="R148" s="311">
        <f>R135+R144+R146</f>
        <v>4</v>
      </c>
      <c r="S148" s="311">
        <f t="shared" si="15"/>
        <v>7608</v>
      </c>
      <c r="T148" s="311">
        <f t="shared" si="15"/>
        <v>782</v>
      </c>
      <c r="U148" s="756">
        <f t="shared" si="15"/>
        <v>56</v>
      </c>
      <c r="V148" s="755">
        <f t="shared" si="15"/>
        <v>8</v>
      </c>
      <c r="W148" s="754">
        <f t="shared" si="15"/>
        <v>64</v>
      </c>
      <c r="X148" s="756">
        <f t="shared" si="15"/>
        <v>56</v>
      </c>
      <c r="Y148" s="755">
        <f t="shared" si="15"/>
        <v>14</v>
      </c>
      <c r="Z148" s="754">
        <f t="shared" si="15"/>
        <v>68</v>
      </c>
      <c r="AA148" s="756">
        <f t="shared" si="15"/>
        <v>50</v>
      </c>
      <c r="AB148" s="755">
        <f t="shared" si="15"/>
        <v>10</v>
      </c>
      <c r="AC148" s="754">
        <f t="shared" si="15"/>
        <v>80</v>
      </c>
      <c r="AD148" s="756">
        <f t="shared" si="15"/>
        <v>56</v>
      </c>
      <c r="AE148" s="755">
        <f t="shared" si="15"/>
        <v>10</v>
      </c>
      <c r="AF148" s="754">
        <f t="shared" si="15"/>
        <v>64</v>
      </c>
      <c r="AG148" s="756">
        <f t="shared" si="15"/>
        <v>60</v>
      </c>
      <c r="AH148" s="755">
        <f t="shared" si="15"/>
        <v>14</v>
      </c>
      <c r="AI148" s="754">
        <f t="shared" si="15"/>
        <v>80</v>
      </c>
      <c r="AJ148" s="756">
        <f t="shared" si="15"/>
        <v>54</v>
      </c>
      <c r="AK148" s="755">
        <f t="shared" si="15"/>
        <v>26</v>
      </c>
      <c r="AL148" s="754">
        <f t="shared" si="15"/>
        <v>54</v>
      </c>
      <c r="AM148" s="756">
        <f t="shared" si="15"/>
        <v>60</v>
      </c>
      <c r="AN148" s="755">
        <f t="shared" si="15"/>
        <v>28</v>
      </c>
      <c r="AO148" s="754">
        <f t="shared" si="15"/>
        <v>58</v>
      </c>
      <c r="AP148" s="756">
        <f t="shared" si="15"/>
        <v>70</v>
      </c>
      <c r="AQ148" s="755">
        <f t="shared" si="15"/>
        <v>14</v>
      </c>
      <c r="AR148" s="754">
        <f t="shared" si="15"/>
        <v>74</v>
      </c>
      <c r="AS148" s="756">
        <f t="shared" si="15"/>
        <v>52</v>
      </c>
      <c r="AT148" s="755">
        <f t="shared" si="15"/>
        <v>6</v>
      </c>
      <c r="AU148" s="754">
        <f t="shared" si="15"/>
        <v>72</v>
      </c>
      <c r="AV148" s="756">
        <f t="shared" si="15"/>
        <v>40</v>
      </c>
      <c r="AW148" s="755">
        <f t="shared" si="15"/>
        <v>8</v>
      </c>
      <c r="AX148" s="754">
        <f t="shared" si="15"/>
        <v>50</v>
      </c>
      <c r="AY148" s="312"/>
      <c r="AZ148" s="312"/>
      <c r="BI148" s="256"/>
    </row>
    <row r="149" spans="1:100" s="41" customFormat="1" ht="24" customHeight="1">
      <c r="A149" s="235" t="s">
        <v>180</v>
      </c>
      <c r="B149" s="236" t="s">
        <v>181</v>
      </c>
      <c r="C149" s="237"/>
      <c r="D149" s="238"/>
      <c r="E149" s="238"/>
      <c r="F149" s="238"/>
      <c r="G149" s="238"/>
      <c r="H149" s="239"/>
      <c r="I149" s="240"/>
      <c r="J149" s="240"/>
      <c r="K149" s="241"/>
      <c r="L149" s="239"/>
      <c r="M149" s="449"/>
      <c r="N149" s="238"/>
      <c r="O149" s="242"/>
      <c r="P149" s="239"/>
      <c r="Q149" s="245"/>
      <c r="R149" s="240"/>
      <c r="S149" s="243"/>
      <c r="T149" s="243"/>
      <c r="U149" s="244"/>
      <c r="V149" s="237"/>
      <c r="W149" s="245"/>
      <c r="X149" s="237"/>
      <c r="Y149" s="241"/>
      <c r="Z149" s="239"/>
      <c r="AA149" s="244"/>
      <c r="AB149" s="241"/>
      <c r="AC149" s="245"/>
      <c r="AD149" s="237"/>
      <c r="AE149" s="237"/>
      <c r="AF149" s="239"/>
      <c r="AG149" s="244"/>
      <c r="AH149" s="237"/>
      <c r="AI149" s="245"/>
      <c r="AJ149" s="237"/>
      <c r="AK149" s="237"/>
      <c r="AL149" s="239"/>
      <c r="AM149" s="244"/>
      <c r="AN149" s="237"/>
      <c r="AO149" s="245"/>
      <c r="AP149" s="237"/>
      <c r="AQ149" s="237"/>
      <c r="AR149" s="239"/>
      <c r="AS149" s="244"/>
      <c r="AT149" s="237"/>
      <c r="AU149" s="245"/>
      <c r="AV149" s="237"/>
      <c r="AW149" s="237"/>
      <c r="AX149" s="239"/>
      <c r="AY149" s="246"/>
      <c r="AZ149" s="247"/>
      <c r="BA149" s="248"/>
      <c r="BB149" s="249"/>
      <c r="BC149" s="56"/>
      <c r="BD149" s="250"/>
      <c r="BE149" s="250"/>
    </row>
    <row r="150" spans="1:100" s="256" customFormat="1" ht="24" customHeight="1">
      <c r="A150" s="695" t="s">
        <v>182</v>
      </c>
      <c r="B150" s="696" t="s">
        <v>184</v>
      </c>
      <c r="C150" s="697"/>
      <c r="D150" s="88">
        <v>6</v>
      </c>
      <c r="E150" s="88"/>
      <c r="F150" s="88"/>
      <c r="G150" s="88"/>
      <c r="H150" s="140"/>
      <c r="I150" s="225"/>
      <c r="J150" s="225">
        <v>72</v>
      </c>
      <c r="K150" s="226"/>
      <c r="L150" s="140">
        <v>4</v>
      </c>
      <c r="M150" s="140"/>
      <c r="N150" s="88"/>
      <c r="O150" s="226"/>
      <c r="P150" s="140">
        <v>4</v>
      </c>
      <c r="Q150" s="117">
        <f>SUM(K150:P150)</f>
        <v>8</v>
      </c>
      <c r="R150" s="225"/>
      <c r="S150" s="91">
        <f>J150-Q150</f>
        <v>64</v>
      </c>
      <c r="T150" s="227"/>
      <c r="U150" s="215"/>
      <c r="V150" s="217"/>
      <c r="W150" s="216"/>
      <c r="X150" s="217"/>
      <c r="Y150" s="226"/>
      <c r="Z150" s="140"/>
      <c r="AA150" s="124"/>
      <c r="AB150" s="196"/>
      <c r="AC150" s="251"/>
      <c r="AD150" s="53"/>
      <c r="AE150" s="252"/>
      <c r="AF150" s="253"/>
      <c r="AG150" s="254"/>
      <c r="AH150" s="252"/>
      <c r="AI150" s="255"/>
      <c r="AJ150" s="252"/>
      <c r="AK150" s="252"/>
      <c r="AL150" s="253"/>
      <c r="AM150" s="254"/>
      <c r="AN150" s="252"/>
      <c r="AO150" s="255"/>
      <c r="AP150" s="252"/>
      <c r="AQ150" s="252"/>
      <c r="AR150" s="253"/>
      <c r="AS150" s="254"/>
      <c r="AT150" s="252"/>
      <c r="AU150" s="255"/>
      <c r="AV150" s="252"/>
      <c r="AW150" s="252"/>
      <c r="AX150" s="253"/>
      <c r="AY150" s="650" t="s">
        <v>135</v>
      </c>
      <c r="AZ150" s="602" t="s">
        <v>244</v>
      </c>
      <c r="BA150" s="121"/>
    </row>
    <row r="151" spans="1:100" s="256" customFormat="1" ht="24" customHeight="1" thickBot="1">
      <c r="A151" s="750" t="s">
        <v>183</v>
      </c>
      <c r="B151" s="698" t="s">
        <v>290</v>
      </c>
      <c r="C151" s="699"/>
      <c r="D151" s="501">
        <v>5</v>
      </c>
      <c r="E151" s="451"/>
      <c r="F151" s="451"/>
      <c r="G151" s="451"/>
      <c r="H151" s="450"/>
      <c r="I151" s="513"/>
      <c r="J151" s="513">
        <v>108</v>
      </c>
      <c r="K151" s="514"/>
      <c r="L151" s="450">
        <v>8</v>
      </c>
      <c r="M151" s="450"/>
      <c r="N151" s="451"/>
      <c r="O151" s="514"/>
      <c r="P151" s="450">
        <v>10</v>
      </c>
      <c r="Q151" s="780">
        <f>SUM(K151:P151)</f>
        <v>18</v>
      </c>
      <c r="R151" s="513"/>
      <c r="S151" s="751">
        <f>J151-Q151</f>
        <v>90</v>
      </c>
      <c r="T151" s="515"/>
      <c r="U151" s="516"/>
      <c r="V151" s="517"/>
      <c r="W151" s="518"/>
      <c r="X151" s="517"/>
      <c r="Y151" s="514"/>
      <c r="Z151" s="450"/>
      <c r="AA151" s="123"/>
      <c r="AB151" s="519"/>
      <c r="AC151" s="520"/>
      <c r="AD151" s="521"/>
      <c r="AE151" s="522"/>
      <c r="AF151" s="523"/>
      <c r="AG151" s="524"/>
      <c r="AH151" s="522"/>
      <c r="AI151" s="525"/>
      <c r="AJ151" s="522"/>
      <c r="AK151" s="522"/>
      <c r="AL151" s="523"/>
      <c r="AM151" s="524"/>
      <c r="AN151" s="522"/>
      <c r="AO151" s="525"/>
      <c r="AP151" s="522"/>
      <c r="AQ151" s="522"/>
      <c r="AR151" s="523"/>
      <c r="AS151" s="524"/>
      <c r="AT151" s="522"/>
      <c r="AU151" s="525"/>
      <c r="AV151" s="522"/>
      <c r="AW151" s="522"/>
      <c r="AX151" s="523"/>
      <c r="AY151" s="729" t="s">
        <v>103</v>
      </c>
      <c r="AZ151" s="722" t="s">
        <v>165</v>
      </c>
      <c r="BA151" s="121"/>
    </row>
    <row r="152" spans="1:100" s="274" customFormat="1" ht="33" hidden="1" customHeight="1">
      <c r="A152" s="282"/>
      <c r="B152" s="283" t="s">
        <v>231</v>
      </c>
      <c r="C152" s="284">
        <f>SUM(U152:AX152)</f>
        <v>240</v>
      </c>
      <c r="D152" s="271"/>
      <c r="E152" s="271"/>
      <c r="F152" s="271"/>
      <c r="G152" s="271"/>
      <c r="H152" s="272"/>
      <c r="I152" s="271"/>
      <c r="J152" s="271"/>
      <c r="K152" s="271"/>
      <c r="L152" s="271"/>
      <c r="M152" s="271"/>
      <c r="N152" s="271"/>
      <c r="O152" s="271"/>
      <c r="P152" s="271"/>
      <c r="Q152" s="271"/>
      <c r="R152" s="271"/>
      <c r="S152" s="271"/>
      <c r="T152" s="287"/>
      <c r="U152" s="857">
        <f>I46+I51+I57+I64+I66+I68+I105+I104</f>
        <v>24</v>
      </c>
      <c r="V152" s="858"/>
      <c r="W152" s="859"/>
      <c r="X152" s="857">
        <f>I47+I52+I58+I61+I67+I70+I129+I138</f>
        <v>25</v>
      </c>
      <c r="Y152" s="858"/>
      <c r="Z152" s="859"/>
      <c r="AA152" s="857">
        <f>I109+I53+I59+I62+I71+I74+I130+I55+I115</f>
        <v>24</v>
      </c>
      <c r="AB152" s="874"/>
      <c r="AC152" s="875"/>
      <c r="AD152" s="857">
        <f>I48+I63+I75+I72+I97+I140+I77+I79+I49</f>
        <v>25</v>
      </c>
      <c r="AE152" s="874"/>
      <c r="AF152" s="875"/>
      <c r="AG152" s="876">
        <f>I78+I85+I111++I89+I106+I103+I99</f>
        <v>23</v>
      </c>
      <c r="AH152" s="871"/>
      <c r="AI152" s="872"/>
      <c r="AJ152" s="870">
        <f>I100++I87+I141+I86+I110+I120+I91</f>
        <v>23</v>
      </c>
      <c r="AK152" s="871"/>
      <c r="AL152" s="872"/>
      <c r="AM152" s="876">
        <f>I122+I90+I80+I101+I124+I81</f>
        <v>22</v>
      </c>
      <c r="AN152" s="871"/>
      <c r="AO152" s="872"/>
      <c r="AP152" s="870">
        <f>I54+I93+I142+I98+I112+I116+I117+I92</f>
        <v>26</v>
      </c>
      <c r="AQ152" s="871"/>
      <c r="AR152" s="872"/>
      <c r="AS152" s="876">
        <f>I114+I126+I83+I95+I88+I82</f>
        <v>19</v>
      </c>
      <c r="AT152" s="871"/>
      <c r="AU152" s="872"/>
      <c r="AV152" s="876">
        <f>I113+I143+I146+I96+I102</f>
        <v>29</v>
      </c>
      <c r="AW152" s="871"/>
      <c r="AX152" s="872"/>
      <c r="AY152" s="285"/>
      <c r="AZ152" s="286"/>
      <c r="BA152" s="273"/>
    </row>
    <row r="153" spans="1:100" s="281" customFormat="1" ht="33" hidden="1" customHeight="1" thickBot="1">
      <c r="A153" s="275"/>
      <c r="B153" s="268" t="s">
        <v>232</v>
      </c>
      <c r="C153" s="269">
        <f>SUM(U153:AX153)</f>
        <v>1356</v>
      </c>
      <c r="D153" s="276"/>
      <c r="E153" s="276"/>
      <c r="F153" s="276"/>
      <c r="G153" s="276"/>
      <c r="H153" s="277"/>
      <c r="I153" s="276"/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88"/>
      <c r="U153" s="877">
        <f>U148+V148+W148</f>
        <v>128</v>
      </c>
      <c r="V153" s="878"/>
      <c r="W153" s="879"/>
      <c r="X153" s="877">
        <f>X148+Y148+Z148</f>
        <v>138</v>
      </c>
      <c r="Y153" s="878"/>
      <c r="Z153" s="879"/>
      <c r="AA153" s="877">
        <f>AA148+AB148+AC148</f>
        <v>140</v>
      </c>
      <c r="AB153" s="878"/>
      <c r="AC153" s="879"/>
      <c r="AD153" s="877">
        <f>AD148+AE148+AF148</f>
        <v>130</v>
      </c>
      <c r="AE153" s="878"/>
      <c r="AF153" s="879"/>
      <c r="AG153" s="877">
        <f>AG148+AH148+AI148</f>
        <v>154</v>
      </c>
      <c r="AH153" s="878"/>
      <c r="AI153" s="879"/>
      <c r="AJ153" s="877">
        <f>AJ148+AK148+AL148</f>
        <v>134</v>
      </c>
      <c r="AK153" s="878"/>
      <c r="AL153" s="879"/>
      <c r="AM153" s="877">
        <f>AM148+AN148+AO148</f>
        <v>146</v>
      </c>
      <c r="AN153" s="878"/>
      <c r="AO153" s="879"/>
      <c r="AP153" s="877">
        <f>AP148+AQ148+AR148</f>
        <v>158</v>
      </c>
      <c r="AQ153" s="878"/>
      <c r="AR153" s="879"/>
      <c r="AS153" s="877">
        <f>AS148+AT148+AU148</f>
        <v>130</v>
      </c>
      <c r="AT153" s="878"/>
      <c r="AU153" s="879"/>
      <c r="AV153" s="877">
        <f>AV148+AW148+AX148</f>
        <v>98</v>
      </c>
      <c r="AW153" s="878"/>
      <c r="AX153" s="879"/>
      <c r="AY153" s="278"/>
      <c r="AZ153" s="279"/>
      <c r="BA153" s="280"/>
    </row>
    <row r="154" spans="1:100" s="42" customFormat="1" ht="24" customHeight="1">
      <c r="A154" s="257"/>
      <c r="B154" s="258" t="s">
        <v>49</v>
      </c>
      <c r="C154" s="33">
        <v>1</v>
      </c>
      <c r="D154" s="28"/>
      <c r="E154" s="28"/>
      <c r="F154" s="28"/>
      <c r="G154" s="28"/>
      <c r="H154" s="141"/>
      <c r="I154" s="28"/>
      <c r="J154" s="28"/>
      <c r="K154" s="28"/>
      <c r="L154" s="28"/>
      <c r="M154" s="28"/>
      <c r="N154" s="28"/>
      <c r="O154" s="28"/>
      <c r="P154" s="260"/>
      <c r="Q154" s="260"/>
      <c r="R154" s="260"/>
      <c r="S154" s="260"/>
      <c r="T154" s="410"/>
      <c r="U154" s="147"/>
      <c r="V154" s="289">
        <f>COUNTIF($F$47:$F$143,"=1")</f>
        <v>0</v>
      </c>
      <c r="W154" s="290"/>
      <c r="X154" s="291"/>
      <c r="Y154" s="292">
        <f>COUNTIF($F$47:$F$143,"=2")</f>
        <v>0</v>
      </c>
      <c r="Z154" s="293"/>
      <c r="AA154" s="294"/>
      <c r="AB154" s="292">
        <f>COUNTIF($F$47:$F$143,"=3")</f>
        <v>0</v>
      </c>
      <c r="AC154" s="295"/>
      <c r="AD154" s="291"/>
      <c r="AE154" s="292">
        <f>COUNTIF($F$47:$F$143,"=4")</f>
        <v>0</v>
      </c>
      <c r="AF154" s="296"/>
      <c r="AG154" s="294"/>
      <c r="AH154" s="292">
        <f>COUNTIF($F$47:$F$143,"=5")</f>
        <v>0</v>
      </c>
      <c r="AI154" s="295"/>
      <c r="AJ154" s="297"/>
      <c r="AK154" s="292">
        <f>COUNTIF($F$47:$F$143,"=6")</f>
        <v>0</v>
      </c>
      <c r="AL154" s="261"/>
      <c r="AM154" s="147"/>
      <c r="AN154" s="292">
        <f>COUNTIF($F$47:$F$143,"=7")</f>
        <v>0</v>
      </c>
      <c r="AO154" s="295"/>
      <c r="AP154" s="291"/>
      <c r="AQ154" s="292">
        <f>COUNTIF($F$47:$F$143,"=8")</f>
        <v>0</v>
      </c>
      <c r="AR154" s="293"/>
      <c r="AS154" s="294"/>
      <c r="AT154" s="292">
        <f>COUNTIF($F$47:$F$143,"=9")</f>
        <v>0</v>
      </c>
      <c r="AU154" s="262"/>
      <c r="AV154" s="259"/>
      <c r="AW154" s="207">
        <f>COUNTIF($F$47:$F$143,"=10")</f>
        <v>1</v>
      </c>
      <c r="AX154" s="141"/>
      <c r="AY154" s="194"/>
      <c r="AZ154" s="700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</row>
    <row r="155" spans="1:100" s="42" customFormat="1" ht="24" customHeight="1">
      <c r="A155" s="263"/>
      <c r="B155" s="264" t="s">
        <v>50</v>
      </c>
      <c r="C155" s="33">
        <f>SUM(U155:AX155)</f>
        <v>2</v>
      </c>
      <c r="D155" s="28"/>
      <c r="E155" s="28"/>
      <c r="F155" s="28"/>
      <c r="G155" s="28"/>
      <c r="H155" s="141"/>
      <c r="I155" s="30"/>
      <c r="J155" s="30"/>
      <c r="K155" s="30"/>
      <c r="L155" s="30"/>
      <c r="M155" s="30"/>
      <c r="N155" s="30"/>
      <c r="O155" s="29"/>
      <c r="P155" s="29"/>
      <c r="Q155" s="29"/>
      <c r="R155" s="29"/>
      <c r="S155" s="29"/>
      <c r="T155" s="411"/>
      <c r="U155" s="148"/>
      <c r="V155" s="289">
        <f>COUNTIF($G$47:$G$143,"=1")</f>
        <v>0</v>
      </c>
      <c r="W155" s="298"/>
      <c r="X155" s="299"/>
      <c r="Y155" s="292">
        <f>COUNTIF($G$47:$G$143,"=2")</f>
        <v>0</v>
      </c>
      <c r="Z155" s="293"/>
      <c r="AA155" s="294"/>
      <c r="AB155" s="292">
        <f>COUNTIF($G$47:$G$143,"=3")</f>
        <v>0</v>
      </c>
      <c r="AC155" s="295"/>
      <c r="AD155" s="291"/>
      <c r="AE155" s="292">
        <f>COUNTIF($G$47:$G$143,"=4")</f>
        <v>0</v>
      </c>
      <c r="AF155" s="296"/>
      <c r="AG155" s="294"/>
      <c r="AH155" s="292">
        <f>COUNTIF($G$47:$G$143,"=5")</f>
        <v>0</v>
      </c>
      <c r="AI155" s="300"/>
      <c r="AJ155" s="299"/>
      <c r="AK155" s="292">
        <f>COUNTIF($G$47:$G$143,"=6")</f>
        <v>1</v>
      </c>
      <c r="AL155" s="102"/>
      <c r="AM155" s="148"/>
      <c r="AN155" s="207">
        <f>COUNTIF($G$47:$G$143,"=7")</f>
        <v>0</v>
      </c>
      <c r="AO155" s="143"/>
      <c r="AP155" s="32"/>
      <c r="AQ155" s="292">
        <f>COUNTIF($G$47:$G$143,"=8")</f>
        <v>1</v>
      </c>
      <c r="AR155" s="293"/>
      <c r="AS155" s="301"/>
      <c r="AT155" s="292">
        <f>COUNTIF($G$47:$G$143,"=9")</f>
        <v>0</v>
      </c>
      <c r="AU155" s="300"/>
      <c r="AV155" s="299"/>
      <c r="AW155" s="292">
        <f>COUNTIF($G$47:$G$143,"=10")</f>
        <v>0</v>
      </c>
      <c r="AX155" s="102"/>
      <c r="AY155" s="195"/>
      <c r="AZ155" s="70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</row>
    <row r="156" spans="1:100" s="41" customFormat="1" ht="24" customHeight="1">
      <c r="A156" s="263"/>
      <c r="B156" s="696" t="s">
        <v>51</v>
      </c>
      <c r="C156" s="730">
        <f>SUM(U156:AX156)</f>
        <v>27</v>
      </c>
      <c r="D156" s="207"/>
      <c r="E156" s="207"/>
      <c r="F156" s="207"/>
      <c r="G156" s="207"/>
      <c r="H156" s="47"/>
      <c r="I156" s="207"/>
      <c r="J156" s="207"/>
      <c r="K156" s="207"/>
      <c r="L156" s="207"/>
      <c r="M156" s="207"/>
      <c r="N156" s="207"/>
      <c r="O156" s="731"/>
      <c r="P156" s="731"/>
      <c r="Q156" s="731"/>
      <c r="R156" s="731"/>
      <c r="S156" s="731"/>
      <c r="T156" s="732"/>
      <c r="U156" s="733"/>
      <c r="V156" s="89">
        <f>COUNTIF($C$47:$C$143,"=1")</f>
        <v>2</v>
      </c>
      <c r="W156" s="734"/>
      <c r="X156" s="735"/>
      <c r="Y156" s="207">
        <f>COUNTIF($C$47:$C$143,"=2")</f>
        <v>4</v>
      </c>
      <c r="Z156" s="736"/>
      <c r="AA156" s="124"/>
      <c r="AB156" s="207">
        <f>COUNTIF($C$47:$C$143,"=3")</f>
        <v>2</v>
      </c>
      <c r="AC156" s="209"/>
      <c r="AD156" s="89"/>
      <c r="AE156" s="207">
        <f>COUNTIF($C$47:$C$143,"=4")</f>
        <v>3</v>
      </c>
      <c r="AF156" s="47"/>
      <c r="AG156" s="124"/>
      <c r="AH156" s="207">
        <f>COUNTIF($C$47:$C$143,"=5")</f>
        <v>2</v>
      </c>
      <c r="AI156" s="468"/>
      <c r="AJ156" s="469"/>
      <c r="AK156" s="207">
        <f>COUNTIF($C$47:$C$143,"=6")</f>
        <v>3</v>
      </c>
      <c r="AL156" s="737"/>
      <c r="AM156" s="733"/>
      <c r="AN156" s="207">
        <f>COUNTIF($C$47:$C$143,"=7")</f>
        <v>4</v>
      </c>
      <c r="AO156" s="468"/>
      <c r="AP156" s="735"/>
      <c r="AQ156" s="207">
        <f>COUNTIF($C$47:$C$143,"=8")</f>
        <v>2</v>
      </c>
      <c r="AR156" s="738"/>
      <c r="AS156" s="733"/>
      <c r="AT156" s="207">
        <f>COUNTIF($C$47:$C$143,"=9")</f>
        <v>2</v>
      </c>
      <c r="AU156" s="468"/>
      <c r="AV156" s="469"/>
      <c r="AW156" s="207">
        <f>COUNTIF($C$47:$C$143,"=10")</f>
        <v>3</v>
      </c>
      <c r="AX156" s="737"/>
      <c r="AY156" s="739"/>
      <c r="AZ156" s="255"/>
    </row>
    <row r="157" spans="1:100" s="42" customFormat="1" ht="24" customHeight="1">
      <c r="A157" s="233"/>
      <c r="B157" s="264" t="s">
        <v>52</v>
      </c>
      <c r="C157" s="33">
        <f>SUM(U157:AX157)</f>
        <v>35</v>
      </c>
      <c r="D157" s="30"/>
      <c r="E157" s="30"/>
      <c r="F157" s="30"/>
      <c r="G157" s="30"/>
      <c r="H157" s="142"/>
      <c r="I157" s="30"/>
      <c r="J157" s="30"/>
      <c r="K157" s="30"/>
      <c r="L157" s="30"/>
      <c r="M157" s="30"/>
      <c r="N157" s="30"/>
      <c r="O157" s="29"/>
      <c r="P157" s="29"/>
      <c r="Q157" s="29"/>
      <c r="R157" s="29"/>
      <c r="S157" s="29"/>
      <c r="T157" s="411"/>
      <c r="U157" s="148"/>
      <c r="V157" s="89">
        <f>COUNTIF($D$47:$D$143,"=1")</f>
        <v>5</v>
      </c>
      <c r="W157" s="149"/>
      <c r="X157" s="32"/>
      <c r="Y157" s="207">
        <f>COUNTIF($D$47:$D$143,"=2")</f>
        <v>2</v>
      </c>
      <c r="Z157" s="150"/>
      <c r="AA157" s="151"/>
      <c r="AB157" s="207">
        <f>COUNTIF($D$47:$D$143,"=3")</f>
        <v>5</v>
      </c>
      <c r="AC157" s="152"/>
      <c r="AD157" s="34"/>
      <c r="AE157" s="207">
        <f>COUNTIF($D$47:$D$143,"=4")</f>
        <v>5</v>
      </c>
      <c r="AF157" s="142"/>
      <c r="AG157" s="151"/>
      <c r="AH157" s="207">
        <f>COUNTIF($D$47:$D$143,"=5")</f>
        <v>4</v>
      </c>
      <c r="AI157" s="143"/>
      <c r="AJ157" s="32"/>
      <c r="AK157" s="207">
        <f>COUNTIF($D$47:$D$143,"=6")</f>
        <v>3</v>
      </c>
      <c r="AL157" s="102"/>
      <c r="AM157" s="148"/>
      <c r="AN157" s="207">
        <f>COUNTIF($D$47:$D$143,"=7")</f>
        <v>2</v>
      </c>
      <c r="AO157" s="143"/>
      <c r="AP157" s="32"/>
      <c r="AQ157" s="207">
        <f>COUNTIF($D$47:$D$143,"=8")</f>
        <v>5</v>
      </c>
      <c r="AR157" s="153"/>
      <c r="AS157" s="148"/>
      <c r="AT157" s="207">
        <f>COUNTIF($D$47:$D$143,"=9")</f>
        <v>4</v>
      </c>
      <c r="AU157" s="143"/>
      <c r="AV157" s="32"/>
      <c r="AW157" s="292">
        <f>COUNTIF($D$47:$D$143,"=10")</f>
        <v>0</v>
      </c>
      <c r="AX157" s="102"/>
      <c r="AY157" s="195"/>
      <c r="AZ157" s="701"/>
    </row>
    <row r="158" spans="1:100" s="42" customFormat="1" ht="23.25" customHeight="1" thickBot="1">
      <c r="A158" s="490"/>
      <c r="B158" s="491" t="s">
        <v>229</v>
      </c>
      <c r="C158" s="492">
        <f>SUM(U158:AX158)</f>
        <v>7</v>
      </c>
      <c r="D158" s="493"/>
      <c r="E158" s="493"/>
      <c r="F158" s="493"/>
      <c r="G158" s="493"/>
      <c r="H158" s="494"/>
      <c r="I158" s="493"/>
      <c r="J158" s="493"/>
      <c r="K158" s="493"/>
      <c r="L158" s="493"/>
      <c r="M158" s="493"/>
      <c r="N158" s="493"/>
      <c r="O158" s="495"/>
      <c r="P158" s="495"/>
      <c r="Q158" s="495"/>
      <c r="R158" s="495"/>
      <c r="S158" s="495"/>
      <c r="T158" s="496"/>
      <c r="U158" s="497"/>
      <c r="V158" s="498">
        <f>COUNTIF($E$47:$E$143,"=1")</f>
        <v>0</v>
      </c>
      <c r="W158" s="499"/>
      <c r="X158" s="500"/>
      <c r="Y158" s="501">
        <f>COUNTIF($E$47:$E$143,"=2")</f>
        <v>0</v>
      </c>
      <c r="Z158" s="502"/>
      <c r="AA158" s="503"/>
      <c r="AB158" s="501">
        <f>COUNTIF($E$47:$E$143,"=3")</f>
        <v>3</v>
      </c>
      <c r="AC158" s="504"/>
      <c r="AD158" s="492"/>
      <c r="AE158" s="505">
        <f>COUNTIF($E$47:$E$143,"=4")</f>
        <v>0</v>
      </c>
      <c r="AF158" s="494"/>
      <c r="AG158" s="503"/>
      <c r="AH158" s="501">
        <f>COUNTIF($E$47:$E$143,"=5")</f>
        <v>2</v>
      </c>
      <c r="AI158" s="506"/>
      <c r="AJ158" s="500"/>
      <c r="AK158" s="505">
        <f>COUNTIF($E$47:$E$143,"=6")</f>
        <v>0</v>
      </c>
      <c r="AL158" s="507"/>
      <c r="AM158" s="508"/>
      <c r="AN158" s="505">
        <f>COUNTIF($E$47:$E$143,"=7")</f>
        <v>0</v>
      </c>
      <c r="AO158" s="509"/>
      <c r="AP158" s="510"/>
      <c r="AQ158" s="505">
        <f>COUNTIF($E$47:$E$143,"=8")</f>
        <v>0</v>
      </c>
      <c r="AR158" s="511"/>
      <c r="AS158" s="497"/>
      <c r="AT158" s="501">
        <f>COUNTIF($E$47:$E$143,"=9")</f>
        <v>1</v>
      </c>
      <c r="AU158" s="506"/>
      <c r="AV158" s="500"/>
      <c r="AW158" s="501">
        <f>COUNTIF($E$47:$E$143,"=10")</f>
        <v>1</v>
      </c>
      <c r="AX158" s="103"/>
      <c r="AY158" s="512"/>
      <c r="AZ158" s="702"/>
    </row>
    <row r="159" spans="1:100" s="4" customFormat="1" ht="20.25" hidden="1" customHeight="1" thickBot="1">
      <c r="A159" s="265"/>
      <c r="B159" s="470" t="s">
        <v>53</v>
      </c>
      <c r="C159" s="471">
        <f>SUM(C156:C158)+C154+C155</f>
        <v>72</v>
      </c>
      <c r="D159" s="472"/>
      <c r="E159" s="472"/>
      <c r="F159" s="472"/>
      <c r="G159" s="472"/>
      <c r="H159" s="473"/>
      <c r="I159" s="472"/>
      <c r="J159" s="472"/>
      <c r="K159" s="472"/>
      <c r="L159" s="472"/>
      <c r="M159" s="472"/>
      <c r="N159" s="472"/>
      <c r="O159" s="474"/>
      <c r="P159" s="474"/>
      <c r="Q159" s="474"/>
      <c r="R159" s="474"/>
      <c r="S159" s="474"/>
      <c r="T159" s="475"/>
      <c r="U159" s="476"/>
      <c r="V159" s="477">
        <f>SUM(V156:V158)</f>
        <v>7</v>
      </c>
      <c r="W159" s="478"/>
      <c r="X159" s="479"/>
      <c r="Y159" s="480">
        <f>SUM(Y156:Y158)</f>
        <v>6</v>
      </c>
      <c r="Z159" s="481"/>
      <c r="AA159" s="482"/>
      <c r="AB159" s="480">
        <f>SUM(AB156:AB158)</f>
        <v>10</v>
      </c>
      <c r="AC159" s="483"/>
      <c r="AD159" s="471"/>
      <c r="AE159" s="480">
        <f>SUM(AE156:AE158)</f>
        <v>8</v>
      </c>
      <c r="AF159" s="473"/>
      <c r="AG159" s="482"/>
      <c r="AH159" s="480">
        <f>SUM(AH156:AH158)</f>
        <v>8</v>
      </c>
      <c r="AI159" s="484"/>
      <c r="AJ159" s="479"/>
      <c r="AK159" s="480">
        <f>SUM(AK156:AK158)</f>
        <v>6</v>
      </c>
      <c r="AL159" s="485"/>
      <c r="AM159" s="476"/>
      <c r="AN159" s="480">
        <f>SUM(AN155:AN158)</f>
        <v>6</v>
      </c>
      <c r="AO159" s="484"/>
      <c r="AP159" s="479"/>
      <c r="AQ159" s="480">
        <f>SUM(AQ156:AQ158)</f>
        <v>7</v>
      </c>
      <c r="AR159" s="486"/>
      <c r="AS159" s="476"/>
      <c r="AT159" s="480">
        <f>SUM(AT156:AT158)</f>
        <v>7</v>
      </c>
      <c r="AU159" s="484"/>
      <c r="AV159" s="479"/>
      <c r="AW159" s="480">
        <f>SUM(AW154:AW158)</f>
        <v>5</v>
      </c>
      <c r="AX159" s="487"/>
      <c r="AY159" s="488"/>
      <c r="AZ159" s="489"/>
    </row>
    <row r="160" spans="1:100" ht="9.75" customHeight="1">
      <c r="A160" s="52"/>
      <c r="B160" s="48"/>
      <c r="C160" s="49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1"/>
      <c r="P160" s="51"/>
      <c r="Q160" s="51"/>
      <c r="R160" s="51"/>
      <c r="S160" s="51"/>
      <c r="T160" s="51"/>
      <c r="U160" s="881"/>
      <c r="V160" s="882"/>
      <c r="W160" s="882"/>
      <c r="X160" s="881"/>
      <c r="Y160" s="882"/>
      <c r="Z160" s="882"/>
      <c r="AA160" s="881"/>
      <c r="AB160" s="882"/>
      <c r="AC160" s="882"/>
      <c r="AD160" s="881"/>
      <c r="AE160" s="882"/>
      <c r="AF160" s="882"/>
      <c r="AG160" s="873"/>
      <c r="AH160" s="797"/>
      <c r="AI160" s="797"/>
      <c r="AJ160" s="873"/>
      <c r="AK160" s="797"/>
      <c r="AL160" s="797"/>
      <c r="AM160" s="873"/>
      <c r="AN160" s="797"/>
      <c r="AO160" s="797"/>
      <c r="AP160" s="881"/>
      <c r="AQ160" s="882"/>
      <c r="AR160" s="882"/>
      <c r="AS160" s="882"/>
      <c r="AT160" s="882"/>
      <c r="AU160" s="882"/>
      <c r="AV160" s="882"/>
      <c r="AW160" s="882"/>
      <c r="AX160" s="882"/>
      <c r="AY160" s="136"/>
      <c r="AZ160" s="68"/>
    </row>
    <row r="161" spans="1:53" ht="19.5" customHeight="1">
      <c r="A161" s="418" t="s">
        <v>186</v>
      </c>
      <c r="B161" s="98"/>
      <c r="C161" s="135"/>
      <c r="D161" s="135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58"/>
      <c r="P161" s="58"/>
      <c r="Q161" s="58"/>
      <c r="R161" s="58"/>
      <c r="S161" s="58"/>
      <c r="T161" s="58"/>
      <c r="U161" s="419"/>
      <c r="V161" s="420"/>
      <c r="W161" s="420"/>
      <c r="X161" s="419"/>
      <c r="Y161" s="420"/>
      <c r="Z161" s="420"/>
      <c r="AA161" s="419"/>
      <c r="AB161" s="420"/>
      <c r="AC161" s="420"/>
      <c r="AD161" s="419"/>
      <c r="AE161" s="420"/>
      <c r="AF161" s="420"/>
      <c r="AG161" s="419"/>
      <c r="AH161" s="420"/>
      <c r="AI161" s="420"/>
      <c r="AJ161" s="419"/>
      <c r="AK161" s="420"/>
      <c r="AL161" s="420"/>
      <c r="AM161" s="419"/>
      <c r="AN161" s="420"/>
      <c r="AO161" s="420"/>
      <c r="AP161" s="419"/>
      <c r="AQ161" s="420"/>
      <c r="AR161" s="420"/>
      <c r="AS161" s="420"/>
      <c r="AT161" s="420"/>
      <c r="AU161" s="420"/>
      <c r="AV161" s="420"/>
      <c r="AW161" s="420"/>
      <c r="AX161" s="420"/>
      <c r="AY161" s="419"/>
      <c r="AZ161" s="68"/>
    </row>
    <row r="162" spans="1:53" ht="19.5" customHeight="1">
      <c r="A162" s="418" t="s">
        <v>199</v>
      </c>
      <c r="B162" s="421"/>
      <c r="C162" s="422"/>
      <c r="D162" s="422"/>
      <c r="E162" s="422"/>
      <c r="F162" s="422"/>
      <c r="G162" s="422"/>
      <c r="H162" s="422"/>
      <c r="I162" s="422"/>
      <c r="J162" s="422"/>
      <c r="K162" s="422"/>
      <c r="L162" s="422"/>
      <c r="M162" s="38"/>
      <c r="N162" s="38"/>
      <c r="O162" s="38"/>
      <c r="P162" s="38"/>
      <c r="Q162" s="38"/>
      <c r="R162" s="38"/>
      <c r="S162" s="423"/>
      <c r="T162" s="423"/>
      <c r="U162" s="423"/>
      <c r="V162" s="424"/>
      <c r="W162" s="425"/>
      <c r="X162" s="426"/>
      <c r="Y162" s="424"/>
      <c r="Z162" s="426" t="s">
        <v>65</v>
      </c>
      <c r="AA162" s="427"/>
      <c r="AB162" s="424"/>
      <c r="AC162" s="428"/>
      <c r="AD162" s="429"/>
      <c r="AE162" s="424"/>
      <c r="AF162" s="429"/>
      <c r="AG162" s="429"/>
      <c r="AH162" s="429"/>
      <c r="AI162" s="429"/>
      <c r="AJ162" s="429"/>
      <c r="AK162" s="424"/>
      <c r="AL162" s="429"/>
      <c r="AM162" s="429"/>
      <c r="AN162" s="424"/>
      <c r="AO162" s="429"/>
      <c r="AP162" s="430"/>
      <c r="AQ162" s="431"/>
      <c r="AR162" s="430"/>
      <c r="AS162" s="432"/>
      <c r="AT162" s="431"/>
      <c r="AU162" s="430"/>
      <c r="AV162" s="430"/>
      <c r="AW162" s="431"/>
      <c r="AX162" s="430"/>
      <c r="AY162" s="73"/>
      <c r="AZ162" s="135"/>
    </row>
    <row r="163" spans="1:53" ht="19.5" thickBot="1">
      <c r="A163" s="52"/>
      <c r="B163" s="31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8"/>
      <c r="N163" s="38"/>
      <c r="O163" s="38"/>
      <c r="P163" s="38"/>
      <c r="Q163" s="38"/>
      <c r="R163" s="38"/>
      <c r="S163" s="39"/>
      <c r="T163" s="39"/>
      <c r="U163" s="39"/>
      <c r="V163" s="40"/>
      <c r="W163" s="39"/>
      <c r="X163" s="39"/>
      <c r="Y163" s="39"/>
      <c r="Z163" s="39"/>
      <c r="AA163" s="66"/>
      <c r="AB163" s="66"/>
      <c r="AC163" s="70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71"/>
      <c r="AT163" s="67"/>
      <c r="AU163" s="67"/>
      <c r="AV163" s="67"/>
      <c r="AW163" s="67"/>
      <c r="AX163" s="72"/>
      <c r="AY163" s="69"/>
      <c r="AZ163" s="58"/>
    </row>
    <row r="164" spans="1:53" ht="27" customHeight="1">
      <c r="A164" s="122" t="s">
        <v>167</v>
      </c>
      <c r="B164" s="833" t="s">
        <v>168</v>
      </c>
      <c r="C164" s="833"/>
      <c r="D164" s="833"/>
      <c r="E164" s="833"/>
      <c r="F164" s="833"/>
      <c r="G164" s="833"/>
      <c r="H164" s="833"/>
      <c r="I164" s="833"/>
      <c r="J164" s="833"/>
      <c r="K164" s="833"/>
      <c r="L164" s="834"/>
      <c r="M164" s="38"/>
      <c r="N164" s="38"/>
      <c r="O164" s="38"/>
      <c r="P164" s="113"/>
      <c r="Q164" s="112"/>
      <c r="R164" s="113"/>
      <c r="S164" s="39"/>
      <c r="T164" s="39"/>
      <c r="U164" s="39"/>
      <c r="V164" s="740">
        <f>U152+X152</f>
        <v>49</v>
      </c>
      <c r="W164" s="741"/>
      <c r="X164" s="742"/>
      <c r="Y164" s="743"/>
      <c r="Z164" s="741"/>
      <c r="AA164" s="744"/>
      <c r="AB164" s="740">
        <f>AA152+AD152</f>
        <v>49</v>
      </c>
      <c r="AC164" s="745"/>
      <c r="AD164" s="746"/>
      <c r="AE164" s="746"/>
      <c r="AF164" s="747"/>
      <c r="AG164" s="746"/>
      <c r="AH164" s="748">
        <f>AG152+AJ152</f>
        <v>46</v>
      </c>
      <c r="AI164" s="746"/>
      <c r="AJ164" s="746"/>
      <c r="AK164" s="746"/>
      <c r="AL164" s="746"/>
      <c r="AM164" s="746"/>
      <c r="AN164" s="748">
        <f>AM152+AP152</f>
        <v>48</v>
      </c>
      <c r="AO164" s="746"/>
      <c r="AP164" s="746"/>
      <c r="AQ164" s="746"/>
      <c r="AR164" s="746"/>
      <c r="AS164" s="749"/>
      <c r="AT164" s="746">
        <f>AS152+AV152</f>
        <v>48</v>
      </c>
      <c r="AU164" s="703"/>
      <c r="AV164" s="703"/>
      <c r="AW164" s="703"/>
      <c r="AX164" s="72"/>
      <c r="AY164" s="69"/>
      <c r="AZ164" s="752">
        <f>V164+AB164+AH164+AN164+AT164</f>
        <v>240</v>
      </c>
    </row>
    <row r="165" spans="1:53" ht="51" customHeight="1" thickBot="1">
      <c r="A165" s="123">
        <v>1</v>
      </c>
      <c r="B165" s="830" t="s">
        <v>169</v>
      </c>
      <c r="C165" s="831"/>
      <c r="D165" s="831"/>
      <c r="E165" s="831"/>
      <c r="F165" s="831"/>
      <c r="G165" s="831"/>
      <c r="H165" s="831"/>
      <c r="I165" s="831"/>
      <c r="J165" s="831"/>
      <c r="K165" s="831"/>
      <c r="L165" s="832"/>
      <c r="M165" s="38"/>
      <c r="N165" s="38"/>
      <c r="O165" s="38"/>
      <c r="P165" s="38"/>
      <c r="Q165" s="38"/>
      <c r="R165" s="38"/>
      <c r="S165" s="39"/>
      <c r="T165" s="39"/>
      <c r="U165" s="39"/>
      <c r="V165" s="40"/>
      <c r="W165" s="39"/>
      <c r="X165" s="39"/>
      <c r="Y165" s="39"/>
      <c r="Z165" s="39"/>
      <c r="AA165" s="66"/>
      <c r="AB165" s="66"/>
      <c r="AC165" s="70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71"/>
      <c r="AT165" s="67"/>
      <c r="AU165" s="67"/>
      <c r="AV165" s="67"/>
      <c r="AW165" s="67"/>
      <c r="AX165" s="72"/>
      <c r="AY165" s="69"/>
      <c r="AZ165" s="58"/>
    </row>
    <row r="166" spans="1:53" ht="24" customHeight="1" thickBot="1">
      <c r="A166" s="56"/>
      <c r="B166" s="829"/>
      <c r="C166" s="829"/>
      <c r="D166" s="829"/>
      <c r="E166" s="829"/>
      <c r="F166" s="829"/>
      <c r="G166" s="37"/>
      <c r="H166" s="37"/>
      <c r="I166" s="37"/>
      <c r="J166" s="37"/>
      <c r="K166" s="37"/>
      <c r="L166" s="37"/>
      <c r="M166" s="38"/>
      <c r="N166" s="38"/>
      <c r="O166" s="38"/>
      <c r="P166" s="38"/>
      <c r="Q166" s="38"/>
      <c r="R166" s="38"/>
      <c r="S166" s="39"/>
      <c r="T166" s="39"/>
      <c r="U166" s="39"/>
      <c r="V166" s="40"/>
      <c r="W166" s="39"/>
      <c r="X166" s="39"/>
      <c r="Y166" s="39"/>
      <c r="Z166" s="39"/>
      <c r="AA166" s="66"/>
      <c r="AB166" s="66"/>
      <c r="AC166" s="70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71"/>
      <c r="AT166" s="67"/>
      <c r="AU166" s="67"/>
      <c r="AV166" s="67"/>
      <c r="AW166" s="67"/>
      <c r="AX166" s="72"/>
      <c r="AY166" s="69"/>
      <c r="AZ166" s="58"/>
    </row>
    <row r="167" spans="1:53" ht="26.25" customHeight="1">
      <c r="A167" s="122" t="s">
        <v>167</v>
      </c>
      <c r="B167" s="835" t="s">
        <v>170</v>
      </c>
      <c r="C167" s="836"/>
      <c r="D167" s="836"/>
      <c r="E167" s="836"/>
      <c r="F167" s="836"/>
      <c r="G167" s="836"/>
      <c r="H167" s="836"/>
      <c r="I167" s="836"/>
      <c r="J167" s="836"/>
      <c r="K167" s="836"/>
      <c r="L167" s="837"/>
      <c r="M167" s="38"/>
      <c r="N167" s="38"/>
      <c r="O167" s="38"/>
      <c r="P167" s="38"/>
      <c r="Q167" s="38"/>
      <c r="R167" s="38"/>
      <c r="S167" s="39"/>
      <c r="T167" s="39"/>
      <c r="U167" s="39"/>
      <c r="V167" s="40"/>
      <c r="W167" s="39"/>
      <c r="X167" s="39"/>
      <c r="Y167" s="39"/>
      <c r="Z167" s="39"/>
      <c r="AA167" s="66"/>
      <c r="AB167" s="66"/>
      <c r="AC167" s="70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71"/>
      <c r="AT167" s="67"/>
      <c r="AU167" s="67"/>
      <c r="AV167" s="67"/>
      <c r="AW167" s="67"/>
      <c r="AX167" s="72"/>
      <c r="AY167" s="69"/>
      <c r="AZ167" s="58"/>
    </row>
    <row r="168" spans="1:53" ht="26.25" customHeight="1" thickBot="1">
      <c r="A168" s="123">
        <v>1</v>
      </c>
      <c r="B168" s="830" t="s">
        <v>171</v>
      </c>
      <c r="C168" s="831"/>
      <c r="D168" s="831"/>
      <c r="E168" s="831"/>
      <c r="F168" s="831"/>
      <c r="G168" s="831"/>
      <c r="H168" s="831"/>
      <c r="I168" s="831"/>
      <c r="J168" s="831"/>
      <c r="K168" s="831"/>
      <c r="L168" s="832"/>
      <c r="M168" s="38"/>
      <c r="N168" s="38"/>
      <c r="O168" s="38"/>
      <c r="P168" s="38"/>
      <c r="Q168" s="38"/>
      <c r="R168" s="38"/>
      <c r="S168" s="39"/>
      <c r="T168" s="39"/>
      <c r="U168" s="39"/>
      <c r="V168" s="40"/>
      <c r="W168" s="39"/>
      <c r="X168" s="39"/>
      <c r="Y168" s="39"/>
      <c r="Z168" s="39"/>
      <c r="AA168" s="66"/>
      <c r="AB168" s="66"/>
      <c r="AC168" s="70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71"/>
      <c r="AT168" s="67"/>
      <c r="AU168" s="67"/>
      <c r="AV168" s="67"/>
      <c r="AW168" s="67"/>
      <c r="AX168" s="72"/>
      <c r="AY168" s="69"/>
      <c r="AZ168" s="58"/>
    </row>
    <row r="169" spans="1:53" ht="23.25" customHeight="1" thickBot="1">
      <c r="A169" s="56"/>
      <c r="B169" s="829"/>
      <c r="C169" s="829"/>
      <c r="D169" s="829"/>
      <c r="E169" s="829"/>
      <c r="F169" s="829"/>
      <c r="G169" s="37"/>
      <c r="H169" s="37"/>
      <c r="I169" s="37"/>
      <c r="J169" s="37"/>
      <c r="K169" s="37"/>
      <c r="L169" s="37"/>
      <c r="M169" s="38"/>
      <c r="N169" s="38"/>
      <c r="O169" s="38"/>
      <c r="P169" s="38"/>
      <c r="Q169" s="38"/>
      <c r="R169" s="38"/>
      <c r="S169" s="39"/>
      <c r="T169" s="39"/>
      <c r="U169" s="39"/>
      <c r="V169" s="40"/>
      <c r="W169" s="39"/>
      <c r="X169" s="39"/>
      <c r="Y169" s="39"/>
      <c r="Z169" s="39"/>
      <c r="AA169" s="66"/>
      <c r="AB169" s="66"/>
      <c r="AC169" s="70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71"/>
      <c r="AT169" s="67"/>
      <c r="AU169" s="67"/>
      <c r="AV169" s="67"/>
      <c r="AW169" s="67"/>
      <c r="AX169" s="72"/>
      <c r="AY169" s="69"/>
      <c r="AZ169" s="58"/>
    </row>
    <row r="170" spans="1:53" ht="27" customHeight="1">
      <c r="A170" s="122" t="s">
        <v>167</v>
      </c>
      <c r="B170" s="835" t="s">
        <v>172</v>
      </c>
      <c r="C170" s="836"/>
      <c r="D170" s="836"/>
      <c r="E170" s="836"/>
      <c r="F170" s="836"/>
      <c r="G170" s="836"/>
      <c r="H170" s="836"/>
      <c r="I170" s="836"/>
      <c r="J170" s="836"/>
      <c r="K170" s="836"/>
      <c r="L170" s="837"/>
      <c r="M170" s="38"/>
      <c r="N170" s="38"/>
      <c r="O170" s="38"/>
      <c r="P170" s="38"/>
      <c r="Q170" s="38"/>
      <c r="R170" s="38"/>
      <c r="S170" s="39"/>
      <c r="T170" s="39"/>
      <c r="U170" s="39"/>
      <c r="V170" s="40"/>
      <c r="W170" s="39"/>
      <c r="X170" s="39"/>
      <c r="Y170" s="39"/>
      <c r="Z170" s="39"/>
      <c r="AA170" s="66"/>
      <c r="AB170" s="66"/>
      <c r="AC170" s="70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71"/>
      <c r="AT170" s="67"/>
      <c r="AU170" s="67"/>
      <c r="AV170" s="67"/>
      <c r="AW170" s="67"/>
      <c r="AX170" s="72"/>
      <c r="AY170" s="69"/>
      <c r="AZ170" s="58"/>
    </row>
    <row r="171" spans="1:53" ht="45" customHeight="1">
      <c r="A171" s="124">
        <v>1</v>
      </c>
      <c r="B171" s="854" t="s">
        <v>341</v>
      </c>
      <c r="C171" s="855"/>
      <c r="D171" s="855"/>
      <c r="E171" s="855"/>
      <c r="F171" s="855"/>
      <c r="G171" s="855"/>
      <c r="H171" s="855"/>
      <c r="I171" s="855"/>
      <c r="J171" s="855"/>
      <c r="K171" s="855"/>
      <c r="L171" s="856"/>
      <c r="M171" s="38"/>
      <c r="N171" s="38"/>
      <c r="O171" s="38"/>
      <c r="P171" s="38"/>
      <c r="Q171" s="38"/>
      <c r="R171" s="38"/>
      <c r="S171" s="39"/>
      <c r="T171" s="39"/>
      <c r="U171" s="39"/>
      <c r="V171" s="40"/>
      <c r="W171" s="39"/>
      <c r="X171" s="39"/>
      <c r="Y171" s="39"/>
      <c r="Z171" s="39"/>
      <c r="AA171" s="66"/>
      <c r="AB171" s="66"/>
      <c r="AC171" s="70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71"/>
      <c r="AT171" s="67"/>
      <c r="AU171" s="67"/>
      <c r="AV171" s="67"/>
      <c r="AW171" s="67"/>
      <c r="AX171" s="72"/>
      <c r="AY171" s="69"/>
      <c r="AZ171" s="58"/>
    </row>
    <row r="172" spans="1:53" ht="45" customHeight="1" thickBot="1">
      <c r="A172" s="123">
        <v>2</v>
      </c>
      <c r="B172" s="830" t="s">
        <v>343</v>
      </c>
      <c r="C172" s="831"/>
      <c r="D172" s="831"/>
      <c r="E172" s="831"/>
      <c r="F172" s="831"/>
      <c r="G172" s="831"/>
      <c r="H172" s="831"/>
      <c r="I172" s="831"/>
      <c r="J172" s="831"/>
      <c r="K172" s="831"/>
      <c r="L172" s="832"/>
      <c r="M172" s="14"/>
      <c r="N172" s="14"/>
      <c r="O172" s="14"/>
      <c r="P172" s="14"/>
      <c r="Q172" s="14"/>
      <c r="R172" s="14"/>
      <c r="S172" s="883"/>
      <c r="T172" s="883"/>
      <c r="U172" s="883"/>
      <c r="V172" s="883"/>
      <c r="W172" s="883"/>
      <c r="X172" s="14"/>
      <c r="Y172" s="14"/>
      <c r="Z172" s="14"/>
      <c r="AA172" s="73"/>
      <c r="AB172" s="73"/>
      <c r="AC172" s="74"/>
      <c r="AD172" s="73"/>
      <c r="AE172" s="73"/>
      <c r="AF172" s="73"/>
      <c r="AG172" s="73"/>
      <c r="AH172" s="73"/>
      <c r="AI172" s="73"/>
      <c r="AJ172" s="73"/>
      <c r="AK172" s="73"/>
      <c r="AL172" s="73"/>
      <c r="AM172" s="73"/>
      <c r="AN172" s="73"/>
      <c r="AO172" s="73"/>
      <c r="AP172" s="73"/>
      <c r="AQ172" s="73"/>
      <c r="AR172" s="73"/>
      <c r="AS172" s="73"/>
      <c r="AT172" s="73"/>
      <c r="AU172" s="73"/>
      <c r="AV172" s="73"/>
      <c r="AW172" s="73"/>
      <c r="AX172" s="73"/>
      <c r="AY172" s="73"/>
      <c r="AZ172" s="58"/>
    </row>
    <row r="173" spans="1:53" ht="27" customHeight="1">
      <c r="A173" s="75"/>
      <c r="B173" s="83"/>
      <c r="C173" s="84"/>
      <c r="D173" s="84"/>
      <c r="E173" s="84"/>
      <c r="F173" s="84"/>
      <c r="G173" s="84"/>
      <c r="H173" s="84"/>
      <c r="J173" s="85"/>
      <c r="K173" s="85"/>
      <c r="L173" s="85"/>
      <c r="M173" s="61"/>
      <c r="N173" s="61"/>
      <c r="O173" s="61"/>
      <c r="P173" s="61"/>
      <c r="Q173" s="61"/>
      <c r="R173" s="61"/>
      <c r="S173" s="880"/>
      <c r="T173" s="880"/>
      <c r="U173" s="880"/>
      <c r="V173" s="880"/>
      <c r="W173" s="880"/>
      <c r="X173" s="14"/>
      <c r="Y173" s="14"/>
      <c r="Z173" s="14"/>
      <c r="AA173" s="73"/>
      <c r="AB173" s="73"/>
      <c r="AC173" s="74"/>
      <c r="AD173" s="73"/>
      <c r="AE173" s="73"/>
      <c r="AF173" s="73"/>
      <c r="AG173" s="73"/>
      <c r="AH173" s="73"/>
      <c r="AI173" s="73"/>
      <c r="AJ173" s="73"/>
      <c r="AK173" s="73"/>
      <c r="AL173" s="73"/>
      <c r="AM173" s="73"/>
      <c r="AN173" s="73"/>
      <c r="AO173" s="73"/>
      <c r="AP173" s="73"/>
      <c r="AQ173" s="73"/>
      <c r="AR173" s="73"/>
      <c r="AS173" s="73"/>
      <c r="AT173" s="73"/>
      <c r="AU173" s="73"/>
      <c r="AV173" s="73"/>
      <c r="AW173" s="73"/>
      <c r="AX173" s="73"/>
      <c r="AY173" s="73"/>
      <c r="AZ173" s="58"/>
    </row>
    <row r="174" spans="1:53" s="19" customFormat="1" ht="77.25" customHeight="1">
      <c r="A174" s="59" t="s">
        <v>131</v>
      </c>
      <c r="B174" s="114"/>
      <c r="C174" s="114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W174" s="60"/>
      <c r="X174" s="60"/>
      <c r="Y174" s="114" t="s">
        <v>248</v>
      </c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1"/>
      <c r="AS174" s="61"/>
      <c r="AT174" s="61"/>
      <c r="AU174" s="61"/>
      <c r="AV174" s="61"/>
      <c r="AW174" s="61"/>
      <c r="AX174" s="61"/>
      <c r="AY174" s="61"/>
      <c r="AZ174" s="52"/>
      <c r="BA174" s="109"/>
    </row>
    <row r="175" spans="1:53" s="19" customFormat="1" ht="65.25" customHeight="1">
      <c r="A175" s="417" t="s">
        <v>339</v>
      </c>
      <c r="B175" s="114"/>
      <c r="C175" s="11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Q175" s="60"/>
      <c r="S175" s="60"/>
      <c r="T175" s="60"/>
      <c r="U175" s="60"/>
      <c r="W175" s="60"/>
      <c r="X175" s="60"/>
      <c r="Y175" s="114" t="s">
        <v>340</v>
      </c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1"/>
      <c r="AS175" s="61"/>
      <c r="AT175" s="61"/>
      <c r="AU175" s="61"/>
      <c r="AV175" s="61"/>
      <c r="AW175" s="61"/>
      <c r="AX175" s="61"/>
      <c r="AY175" s="61"/>
      <c r="AZ175" s="52"/>
      <c r="BA175" s="109"/>
    </row>
    <row r="176" spans="1:53" s="19" customFormat="1" ht="65.25" customHeight="1">
      <c r="A176" s="852" t="s">
        <v>319</v>
      </c>
      <c r="B176" s="852"/>
      <c r="C176" s="115"/>
      <c r="D176" s="853"/>
      <c r="E176" s="853"/>
      <c r="F176" s="853"/>
      <c r="G176" s="853"/>
      <c r="H176" s="853"/>
      <c r="I176" s="853"/>
      <c r="J176" s="853"/>
      <c r="K176" s="853"/>
      <c r="L176" s="853"/>
      <c r="M176" s="853"/>
      <c r="N176" s="853"/>
      <c r="O176" s="853"/>
      <c r="P176" s="853"/>
      <c r="R176" s="762"/>
      <c r="S176" s="60"/>
      <c r="T176" s="60"/>
      <c r="U176" s="60"/>
      <c r="W176" s="60"/>
      <c r="X176" s="60"/>
      <c r="Y176" s="114" t="s">
        <v>249</v>
      </c>
      <c r="Z176" s="61"/>
      <c r="AA176" s="107"/>
      <c r="AB176" s="108"/>
      <c r="AC176" s="109"/>
    </row>
    <row r="177" spans="1:52">
      <c r="A177" s="1"/>
      <c r="C177" s="2"/>
      <c r="D177" s="2"/>
      <c r="E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W177" s="2"/>
      <c r="X177" s="2"/>
      <c r="Y177" s="2"/>
      <c r="Z177" s="2"/>
      <c r="AA177" s="2"/>
      <c r="AB177" s="2"/>
      <c r="AC177" s="4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Z177" s="73"/>
    </row>
    <row r="178" spans="1:52">
      <c r="A178" s="1"/>
      <c r="C178" s="2"/>
      <c r="D178" s="2"/>
      <c r="E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W178" s="2"/>
      <c r="X178" s="2"/>
      <c r="Y178" s="2"/>
      <c r="Z178" s="2"/>
      <c r="AA178" s="2"/>
      <c r="AB178" s="2"/>
      <c r="AC178" s="4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Z178" s="76"/>
    </row>
    <row r="179" spans="1:52">
      <c r="A179" s="1"/>
      <c r="C179" s="2"/>
      <c r="D179" s="2"/>
      <c r="E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W179" s="2"/>
      <c r="X179" s="2"/>
      <c r="Y179" s="2"/>
      <c r="Z179" s="2"/>
      <c r="AA179" s="2"/>
      <c r="AB179" s="2"/>
      <c r="AC179" s="4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Z179" s="76"/>
    </row>
    <row r="180" spans="1:52">
      <c r="A180" s="1"/>
      <c r="C180" s="2"/>
      <c r="D180" s="2"/>
      <c r="E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W180" s="2"/>
      <c r="X180" s="2"/>
      <c r="Y180" s="2"/>
      <c r="Z180" s="2"/>
      <c r="AA180" s="2"/>
      <c r="AB180" s="2"/>
      <c r="AC180" s="4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Z180" s="75"/>
    </row>
    <row r="181" spans="1:52">
      <c r="A181" s="1"/>
      <c r="C181" s="2"/>
      <c r="D181" s="2"/>
      <c r="E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W181" s="2"/>
      <c r="X181" s="2"/>
      <c r="Y181" s="2"/>
      <c r="Z181" s="2"/>
      <c r="AA181" s="2"/>
      <c r="AB181" s="2"/>
      <c r="AC181" s="4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52">
      <c r="A182" s="1"/>
      <c r="C182" s="2"/>
      <c r="D182" s="2"/>
      <c r="E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W182" s="2"/>
      <c r="X182" s="2"/>
      <c r="Y182" s="2"/>
      <c r="Z182" s="2"/>
      <c r="AA182" s="2"/>
      <c r="AB182" s="2"/>
      <c r="AC182" s="4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52">
      <c r="A183" s="1"/>
      <c r="C183" s="2"/>
      <c r="D183" s="2"/>
      <c r="E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W183" s="2"/>
      <c r="X183" s="2"/>
      <c r="Y183" s="2"/>
      <c r="Z183" s="2"/>
      <c r="AA183" s="2"/>
      <c r="AB183" s="2"/>
      <c r="AC183" s="4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52">
      <c r="A184" s="1"/>
      <c r="C184" s="2"/>
      <c r="D184" s="2"/>
      <c r="E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W184" s="2"/>
      <c r="X184" s="2"/>
      <c r="Y184" s="2"/>
      <c r="Z184" s="2"/>
      <c r="AA184" s="2"/>
      <c r="AB184" s="2"/>
      <c r="AC184" s="4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52">
      <c r="A185" s="1"/>
      <c r="C185" s="2"/>
      <c r="D185" s="2"/>
      <c r="E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W185" s="2"/>
      <c r="X185" s="2"/>
      <c r="Y185" s="2"/>
      <c r="Z185" s="2"/>
      <c r="AA185" s="2"/>
      <c r="AB185" s="2"/>
      <c r="AC185" s="4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52">
      <c r="A186" s="1"/>
      <c r="C186" s="2"/>
      <c r="D186" s="2"/>
      <c r="E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W186" s="2"/>
      <c r="X186" s="2"/>
      <c r="Y186" s="2"/>
      <c r="Z186" s="2"/>
      <c r="AA186" s="2"/>
      <c r="AB186" s="2"/>
      <c r="AC186" s="4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52">
      <c r="A187" s="1"/>
      <c r="C187" s="2"/>
      <c r="D187" s="2"/>
      <c r="E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W187" s="2"/>
      <c r="X187" s="2"/>
      <c r="Y187" s="2"/>
      <c r="Z187" s="2"/>
      <c r="AA187" s="2"/>
      <c r="AB187" s="2"/>
      <c r="AC187" s="4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52">
      <c r="A188" s="1"/>
      <c r="C188" s="2"/>
      <c r="D188" s="2"/>
      <c r="E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W188" s="2"/>
      <c r="X188" s="2"/>
      <c r="Y188" s="2"/>
      <c r="Z188" s="2"/>
      <c r="AA188" s="2"/>
      <c r="AB188" s="2"/>
      <c r="AC188" s="4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52">
      <c r="A189" s="1"/>
      <c r="C189" s="2"/>
      <c r="D189" s="2"/>
      <c r="E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W189" s="2"/>
      <c r="X189" s="2"/>
      <c r="Y189" s="2"/>
      <c r="Z189" s="2"/>
      <c r="AA189" s="2"/>
      <c r="AB189" s="2"/>
      <c r="AC189" s="4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52">
      <c r="A190" s="1"/>
      <c r="C190" s="2"/>
      <c r="D190" s="2"/>
      <c r="E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W190" s="2"/>
      <c r="X190" s="2"/>
      <c r="Y190" s="2"/>
      <c r="Z190" s="2"/>
      <c r="AA190" s="2"/>
      <c r="AB190" s="2"/>
      <c r="AC190" s="4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1:52">
      <c r="A191" s="1"/>
      <c r="C191" s="2"/>
      <c r="D191" s="2"/>
      <c r="E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W191" s="2"/>
      <c r="X191" s="2"/>
      <c r="Y191" s="2"/>
      <c r="Z191" s="2"/>
      <c r="AA191" s="2"/>
      <c r="AB191" s="2"/>
      <c r="AC191" s="4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1:52">
      <c r="A192" s="1"/>
      <c r="C192" s="2"/>
      <c r="D192" s="2"/>
      <c r="E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W192" s="2"/>
      <c r="X192" s="2"/>
      <c r="Y192" s="2"/>
      <c r="Z192" s="2"/>
      <c r="AA192" s="2"/>
      <c r="AB192" s="2"/>
      <c r="AC192" s="4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1:49">
      <c r="A193" s="1"/>
      <c r="C193" s="2"/>
      <c r="D193" s="2"/>
      <c r="E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W193" s="2"/>
      <c r="X193" s="2"/>
      <c r="Y193" s="2"/>
      <c r="Z193" s="2"/>
      <c r="AA193" s="2"/>
      <c r="AB193" s="2"/>
      <c r="AC193" s="4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1:49">
      <c r="A194" s="1"/>
      <c r="C194" s="2"/>
      <c r="D194" s="2"/>
      <c r="E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W194" s="2"/>
      <c r="X194" s="2"/>
      <c r="Y194" s="2"/>
      <c r="Z194" s="2"/>
      <c r="AA194" s="2"/>
      <c r="AB194" s="2"/>
      <c r="AC194" s="4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1:49">
      <c r="A195" s="1"/>
      <c r="C195" s="2"/>
      <c r="D195" s="2"/>
      <c r="E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W195" s="2"/>
      <c r="X195" s="2"/>
      <c r="Y195" s="2"/>
      <c r="Z195" s="2"/>
      <c r="AA195" s="2"/>
      <c r="AB195" s="2"/>
      <c r="AC195" s="4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1:49">
      <c r="A196" s="1"/>
      <c r="C196" s="2"/>
      <c r="D196" s="2"/>
      <c r="E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W196" s="2"/>
      <c r="X196" s="2"/>
      <c r="Y196" s="2"/>
      <c r="Z196" s="2"/>
      <c r="AA196" s="2"/>
      <c r="AB196" s="2"/>
      <c r="AC196" s="4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1:49">
      <c r="A197" s="1"/>
      <c r="C197" s="2"/>
      <c r="D197" s="2"/>
      <c r="E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W197" s="2"/>
      <c r="X197" s="2"/>
      <c r="Y197" s="2"/>
      <c r="Z197" s="2"/>
      <c r="AA197" s="2"/>
      <c r="AB197" s="2"/>
      <c r="AC197" s="4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1:49">
      <c r="A198" s="1"/>
      <c r="C198" s="2"/>
      <c r="D198" s="2"/>
      <c r="E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W198" s="2"/>
      <c r="X198" s="2"/>
      <c r="Y198" s="2"/>
      <c r="Z198" s="2"/>
      <c r="AA198" s="2"/>
      <c r="AB198" s="2"/>
      <c r="AC198" s="4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1:49">
      <c r="A199" s="1"/>
      <c r="C199" s="2"/>
      <c r="D199" s="2"/>
      <c r="E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W199" s="2"/>
      <c r="X199" s="2"/>
      <c r="Y199" s="2"/>
      <c r="Z199" s="2"/>
      <c r="AA199" s="2"/>
      <c r="AB199" s="2"/>
      <c r="AC199" s="4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1:49">
      <c r="A200" s="1"/>
      <c r="C200" s="2"/>
      <c r="D200" s="2"/>
      <c r="E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W200" s="2"/>
      <c r="X200" s="2"/>
      <c r="Y200" s="2"/>
      <c r="Z200" s="2"/>
      <c r="AA200" s="2"/>
      <c r="AB200" s="2"/>
      <c r="AC200" s="4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1:49">
      <c r="A201" s="1"/>
      <c r="C201" s="2"/>
      <c r="D201" s="2"/>
      <c r="E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W201" s="2"/>
      <c r="X201" s="2"/>
      <c r="Y201" s="2"/>
      <c r="Z201" s="2"/>
      <c r="AA201" s="2"/>
      <c r="AB201" s="2"/>
      <c r="AC201" s="4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1:49">
      <c r="A202" s="1"/>
      <c r="C202" s="2"/>
      <c r="D202" s="2"/>
      <c r="E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W202" s="2"/>
      <c r="X202" s="2"/>
      <c r="Y202" s="2"/>
      <c r="Z202" s="2"/>
      <c r="AA202" s="2"/>
      <c r="AB202" s="2"/>
      <c r="AC202" s="4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1:49">
      <c r="A203" s="1"/>
      <c r="C203" s="2"/>
      <c r="D203" s="2"/>
      <c r="E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W203" s="2"/>
      <c r="X203" s="2"/>
      <c r="Y203" s="2"/>
      <c r="Z203" s="2"/>
      <c r="AA203" s="2"/>
      <c r="AB203" s="2"/>
      <c r="AC203" s="4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1:49">
      <c r="A204" s="1"/>
      <c r="C204" s="2"/>
      <c r="D204" s="2"/>
      <c r="E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W204" s="2"/>
      <c r="X204" s="2"/>
      <c r="Y204" s="2"/>
      <c r="Z204" s="2"/>
      <c r="AA204" s="2"/>
      <c r="AB204" s="2"/>
      <c r="AC204" s="4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1:49">
      <c r="C205" s="2"/>
      <c r="D205" s="2"/>
      <c r="E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W205" s="2"/>
      <c r="X205" s="2"/>
      <c r="Y205" s="2"/>
      <c r="Z205" s="2"/>
      <c r="AA205" s="2"/>
      <c r="AB205" s="2"/>
      <c r="AC205" s="4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1:49">
      <c r="AU206" s="2"/>
      <c r="AV206" s="2"/>
      <c r="AW206" s="2"/>
    </row>
    <row r="207" spans="1:49">
      <c r="AU207" s="2"/>
      <c r="AV207" s="2"/>
      <c r="AW207" s="2"/>
    </row>
    <row r="208" spans="1:49">
      <c r="AU208" s="2"/>
      <c r="AV208" s="2"/>
      <c r="AW208" s="2"/>
    </row>
    <row r="209" spans="47:49">
      <c r="AU209" s="2"/>
      <c r="AV209" s="2"/>
      <c r="AW209" s="2"/>
    </row>
    <row r="210" spans="47:49">
      <c r="AU210" s="2"/>
      <c r="AV210" s="2"/>
      <c r="AW210" s="2"/>
    </row>
    <row r="211" spans="47:49">
      <c r="AU211" s="2"/>
      <c r="AV211" s="2"/>
      <c r="AW211" s="2"/>
    </row>
    <row r="212" spans="47:49">
      <c r="AU212" s="2"/>
      <c r="AV212" s="2"/>
      <c r="AW212" s="2"/>
    </row>
    <row r="213" spans="47:49">
      <c r="AU213" s="2"/>
      <c r="AV213" s="2"/>
      <c r="AW213" s="2"/>
    </row>
    <row r="214" spans="47:49">
      <c r="AU214" s="2"/>
      <c r="AV214" s="2"/>
      <c r="AW214" s="2"/>
    </row>
    <row r="215" spans="47:49">
      <c r="AU215" s="2"/>
      <c r="AV215" s="2"/>
      <c r="AW215" s="2"/>
    </row>
    <row r="216" spans="47:49">
      <c r="AU216" s="2"/>
      <c r="AV216" s="2"/>
      <c r="AW216" s="2"/>
    </row>
    <row r="217" spans="47:49">
      <c r="AU217" s="2"/>
      <c r="AV217" s="2"/>
      <c r="AW217" s="2"/>
    </row>
    <row r="218" spans="47:49">
      <c r="AU218" s="2"/>
      <c r="AV218" s="2"/>
      <c r="AW218" s="2"/>
    </row>
    <row r="219" spans="47:49">
      <c r="AU219" s="2"/>
      <c r="AV219" s="2"/>
      <c r="AW219" s="2"/>
    </row>
    <row r="220" spans="47:49">
      <c r="AU220" s="2"/>
      <c r="AV220" s="2"/>
      <c r="AW220" s="2"/>
    </row>
    <row r="221" spans="47:49">
      <c r="AU221" s="2"/>
      <c r="AV221" s="2"/>
      <c r="AW221" s="2"/>
    </row>
    <row r="222" spans="47:49">
      <c r="AU222" s="2"/>
      <c r="AV222" s="2"/>
      <c r="AW222" s="2"/>
    </row>
    <row r="223" spans="47:49">
      <c r="AU223" s="2"/>
      <c r="AV223" s="2"/>
      <c r="AW223" s="2"/>
    </row>
    <row r="224" spans="47:49">
      <c r="AU224" s="2"/>
      <c r="AV224" s="2"/>
      <c r="AW224" s="2"/>
    </row>
    <row r="225" spans="47:49">
      <c r="AU225" s="2"/>
      <c r="AV225" s="2"/>
      <c r="AW225" s="2"/>
    </row>
    <row r="226" spans="47:49">
      <c r="AU226" s="2"/>
      <c r="AV226" s="2"/>
      <c r="AW226" s="2"/>
    </row>
    <row r="227" spans="47:49">
      <c r="AU227" s="2"/>
      <c r="AV227" s="2"/>
      <c r="AW227" s="2"/>
    </row>
    <row r="228" spans="47:49">
      <c r="AU228" s="2"/>
      <c r="AV228" s="2"/>
      <c r="AW228" s="2"/>
    </row>
    <row r="229" spans="47:49">
      <c r="AU229" s="2"/>
      <c r="AV229" s="2"/>
      <c r="AW229" s="2"/>
    </row>
    <row r="230" spans="47:49">
      <c r="AU230" s="2"/>
      <c r="AV230" s="2"/>
      <c r="AW230" s="2"/>
    </row>
    <row r="231" spans="47:49">
      <c r="AU231" s="2"/>
      <c r="AV231" s="2"/>
      <c r="AW231" s="2"/>
    </row>
    <row r="232" spans="47:49">
      <c r="AU232" s="2"/>
      <c r="AV232" s="2"/>
      <c r="AW232" s="2"/>
    </row>
    <row r="233" spans="47:49">
      <c r="AU233" s="2"/>
      <c r="AV233" s="2"/>
      <c r="AW233" s="2"/>
    </row>
    <row r="234" spans="47:49">
      <c r="AU234" s="2"/>
      <c r="AV234" s="2"/>
      <c r="AW234" s="2"/>
    </row>
    <row r="235" spans="47:49">
      <c r="AU235" s="2"/>
      <c r="AV235" s="2"/>
      <c r="AW235" s="2"/>
    </row>
    <row r="236" spans="47:49">
      <c r="AU236" s="2"/>
      <c r="AV236" s="2"/>
      <c r="AW236" s="2"/>
    </row>
    <row r="237" spans="47:49">
      <c r="AU237" s="2"/>
      <c r="AV237" s="2"/>
      <c r="AW237" s="2"/>
    </row>
    <row r="238" spans="47:49">
      <c r="AU238" s="2"/>
      <c r="AV238" s="2"/>
      <c r="AW238" s="2"/>
    </row>
    <row r="239" spans="47:49">
      <c r="AU239" s="2"/>
      <c r="AV239" s="2"/>
      <c r="AW239" s="2"/>
    </row>
    <row r="240" spans="47:49">
      <c r="AU240" s="2"/>
      <c r="AV240" s="2"/>
      <c r="AW240" s="2"/>
    </row>
    <row r="241" spans="47:49">
      <c r="AU241" s="2"/>
      <c r="AV241" s="2"/>
      <c r="AW241" s="2"/>
    </row>
    <row r="242" spans="47:49">
      <c r="AU242" s="2"/>
      <c r="AV242" s="2"/>
      <c r="AW242" s="2"/>
    </row>
    <row r="243" spans="47:49">
      <c r="AU243" s="2"/>
      <c r="AV243" s="2"/>
      <c r="AW243" s="2"/>
    </row>
    <row r="244" spans="47:49">
      <c r="AU244" s="2"/>
      <c r="AV244" s="2"/>
      <c r="AW244" s="2"/>
    </row>
    <row r="245" spans="47:49">
      <c r="AU245" s="2"/>
      <c r="AV245" s="2"/>
      <c r="AW245" s="2"/>
    </row>
    <row r="246" spans="47:49">
      <c r="AU246" s="2"/>
      <c r="AV246" s="2"/>
      <c r="AW246" s="2"/>
    </row>
    <row r="247" spans="47:49">
      <c r="AU247" s="2"/>
      <c r="AV247" s="2"/>
      <c r="AW247" s="2"/>
    </row>
    <row r="248" spans="47:49">
      <c r="AU248" s="2"/>
      <c r="AV248" s="2"/>
      <c r="AW248" s="2"/>
    </row>
    <row r="249" spans="47:49">
      <c r="AU249" s="2"/>
      <c r="AV249" s="2"/>
      <c r="AW249" s="2"/>
    </row>
    <row r="250" spans="47:49">
      <c r="AU250" s="2"/>
      <c r="AV250" s="2"/>
      <c r="AW250" s="2"/>
    </row>
    <row r="251" spans="47:49">
      <c r="AU251" s="2"/>
      <c r="AV251" s="2"/>
      <c r="AW251" s="2"/>
    </row>
    <row r="252" spans="47:49">
      <c r="AU252" s="2"/>
      <c r="AV252" s="2"/>
      <c r="AW252" s="2"/>
    </row>
    <row r="253" spans="47:49">
      <c r="AU253" s="2"/>
      <c r="AV253" s="2"/>
      <c r="AW253" s="2"/>
    </row>
    <row r="254" spans="47:49">
      <c r="AU254" s="2"/>
      <c r="AV254" s="2"/>
      <c r="AW254" s="2"/>
    </row>
    <row r="255" spans="47:49">
      <c r="AU255" s="2"/>
      <c r="AV255" s="2"/>
      <c r="AW255" s="2"/>
    </row>
    <row r="256" spans="47:49">
      <c r="AU256" s="2"/>
      <c r="AV256" s="2"/>
      <c r="AW256" s="2"/>
    </row>
    <row r="257" spans="47:49">
      <c r="AU257" s="2"/>
      <c r="AV257" s="2"/>
      <c r="AW257" s="2"/>
    </row>
    <row r="258" spans="47:49">
      <c r="AU258" s="2"/>
      <c r="AV258" s="2"/>
      <c r="AW258" s="2"/>
    </row>
    <row r="259" spans="47:49">
      <c r="AU259" s="2"/>
      <c r="AV259" s="2"/>
      <c r="AW259" s="2"/>
    </row>
    <row r="260" spans="47:49">
      <c r="AU260" s="2"/>
      <c r="AV260" s="2"/>
      <c r="AW260" s="2"/>
    </row>
    <row r="261" spans="47:49">
      <c r="AU261" s="2"/>
      <c r="AV261" s="2"/>
      <c r="AW261" s="2"/>
    </row>
    <row r="262" spans="47:49">
      <c r="AU262" s="2"/>
      <c r="AV262" s="2"/>
      <c r="AW262" s="2"/>
    </row>
    <row r="263" spans="47:49">
      <c r="AU263" s="2"/>
      <c r="AV263" s="2"/>
      <c r="AW263" s="2"/>
    </row>
    <row r="264" spans="47:49">
      <c r="AU264" s="2"/>
      <c r="AV264" s="2"/>
      <c r="AW264" s="2"/>
    </row>
    <row r="265" spans="47:49">
      <c r="AU265" s="2"/>
      <c r="AV265" s="2"/>
      <c r="AW265" s="2"/>
    </row>
    <row r="266" spans="47:49">
      <c r="AU266" s="2"/>
      <c r="AV266" s="2"/>
      <c r="AW266" s="2"/>
    </row>
    <row r="267" spans="47:49">
      <c r="AU267" s="2"/>
      <c r="AV267" s="2"/>
      <c r="AW267" s="2"/>
    </row>
    <row r="268" spans="47:49">
      <c r="AU268" s="2"/>
      <c r="AV268" s="2"/>
      <c r="AW268" s="2"/>
    </row>
    <row r="269" spans="47:49">
      <c r="AU269" s="2"/>
      <c r="AV269" s="2"/>
      <c r="AW269" s="2"/>
    </row>
    <row r="270" spans="47:49">
      <c r="AU270" s="2"/>
      <c r="AV270" s="2"/>
      <c r="AW270" s="2"/>
    </row>
    <row r="271" spans="47:49">
      <c r="AU271" s="2"/>
      <c r="AV271" s="2"/>
      <c r="AW271" s="2"/>
    </row>
    <row r="272" spans="47:49">
      <c r="AU272" s="2"/>
      <c r="AV272" s="2"/>
      <c r="AW272" s="2"/>
    </row>
    <row r="273" spans="47:49">
      <c r="AU273" s="2"/>
      <c r="AV273" s="2"/>
      <c r="AW273" s="2"/>
    </row>
    <row r="274" spans="47:49">
      <c r="AU274" s="2"/>
      <c r="AV274" s="2"/>
      <c r="AW274" s="2"/>
    </row>
    <row r="275" spans="47:49">
      <c r="AU275" s="2"/>
      <c r="AV275" s="2"/>
      <c r="AW275" s="2"/>
    </row>
    <row r="276" spans="47:49">
      <c r="AU276" s="2"/>
      <c r="AV276" s="2"/>
      <c r="AW276" s="2"/>
    </row>
    <row r="277" spans="47:49">
      <c r="AU277" s="2"/>
      <c r="AV277" s="2"/>
      <c r="AW277" s="2"/>
    </row>
    <row r="278" spans="47:49">
      <c r="AU278" s="2"/>
      <c r="AV278" s="2"/>
      <c r="AW278" s="2"/>
    </row>
    <row r="279" spans="47:49">
      <c r="AU279" s="2"/>
      <c r="AV279" s="2"/>
      <c r="AW279" s="2"/>
    </row>
    <row r="280" spans="47:49">
      <c r="AU280" s="2"/>
      <c r="AV280" s="2"/>
      <c r="AW280" s="2"/>
    </row>
    <row r="281" spans="47:49">
      <c r="AU281" s="2"/>
      <c r="AV281" s="2"/>
      <c r="AW281" s="2"/>
    </row>
    <row r="282" spans="47:49">
      <c r="AU282" s="2"/>
      <c r="AV282" s="2"/>
      <c r="AW282" s="2"/>
    </row>
    <row r="283" spans="47:49">
      <c r="AU283" s="2"/>
      <c r="AV283" s="2"/>
      <c r="AW283" s="2"/>
    </row>
    <row r="284" spans="47:49">
      <c r="AU284" s="2"/>
      <c r="AV284" s="2"/>
      <c r="AW284" s="2"/>
    </row>
    <row r="285" spans="47:49">
      <c r="AU285" s="2"/>
      <c r="AV285" s="2"/>
      <c r="AW285" s="2"/>
    </row>
    <row r="286" spans="47:49">
      <c r="AU286" s="2"/>
      <c r="AV286" s="2"/>
      <c r="AW286" s="2"/>
    </row>
    <row r="287" spans="47:49">
      <c r="AU287" s="2"/>
      <c r="AV287" s="2"/>
      <c r="AW287" s="2"/>
    </row>
    <row r="288" spans="47:49">
      <c r="AU288" s="2"/>
      <c r="AV288" s="2"/>
      <c r="AW288" s="2"/>
    </row>
    <row r="289" spans="47:49">
      <c r="AU289" s="2"/>
      <c r="AV289" s="2"/>
      <c r="AW289" s="2"/>
    </row>
    <row r="290" spans="47:49">
      <c r="AU290" s="2"/>
      <c r="AV290" s="2"/>
      <c r="AW290" s="2"/>
    </row>
    <row r="291" spans="47:49">
      <c r="AU291" s="2"/>
      <c r="AV291" s="2"/>
      <c r="AW291" s="2"/>
    </row>
    <row r="292" spans="47:49">
      <c r="AU292" s="2"/>
      <c r="AV292" s="2"/>
      <c r="AW292" s="2"/>
    </row>
    <row r="293" spans="47:49">
      <c r="AU293" s="2"/>
      <c r="AV293" s="2"/>
      <c r="AW293" s="2"/>
    </row>
    <row r="294" spans="47:49">
      <c r="AU294" s="2"/>
      <c r="AV294" s="2"/>
      <c r="AW294" s="2"/>
    </row>
    <row r="295" spans="47:49">
      <c r="AU295" s="2"/>
      <c r="AV295" s="2"/>
      <c r="AW295" s="2"/>
    </row>
    <row r="296" spans="47:49">
      <c r="AU296" s="2"/>
      <c r="AV296" s="2"/>
      <c r="AW296" s="2"/>
    </row>
    <row r="297" spans="47:49">
      <c r="AU297" s="2"/>
      <c r="AV297" s="2"/>
      <c r="AW297" s="2"/>
    </row>
    <row r="298" spans="47:49">
      <c r="AU298" s="2"/>
      <c r="AV298" s="2"/>
      <c r="AW298" s="2"/>
    </row>
    <row r="299" spans="47:49">
      <c r="AU299" s="2"/>
      <c r="AV299" s="2"/>
      <c r="AW299" s="2"/>
    </row>
    <row r="300" spans="47:49">
      <c r="AU300" s="2"/>
      <c r="AV300" s="2"/>
      <c r="AW300" s="2"/>
    </row>
    <row r="301" spans="47:49">
      <c r="AU301" s="2"/>
      <c r="AV301" s="2"/>
      <c r="AW301" s="2"/>
    </row>
    <row r="302" spans="47:49">
      <c r="AU302" s="2"/>
      <c r="AV302" s="2"/>
      <c r="AW302" s="2"/>
    </row>
    <row r="303" spans="47:49">
      <c r="AU303" s="2"/>
      <c r="AV303" s="2"/>
      <c r="AW303" s="2"/>
    </row>
    <row r="304" spans="47:49">
      <c r="AU304" s="2"/>
      <c r="AV304" s="2"/>
      <c r="AW304" s="2"/>
    </row>
    <row r="305" spans="47:49">
      <c r="AU305" s="2"/>
      <c r="AV305" s="2"/>
      <c r="AW305" s="2"/>
    </row>
    <row r="306" spans="47:49">
      <c r="AU306" s="2"/>
      <c r="AV306" s="2"/>
      <c r="AW306" s="2"/>
    </row>
    <row r="307" spans="47:49">
      <c r="AU307" s="2"/>
      <c r="AV307" s="2"/>
      <c r="AW307" s="2"/>
    </row>
    <row r="308" spans="47:49">
      <c r="AU308" s="2"/>
      <c r="AV308" s="2"/>
      <c r="AW308" s="2"/>
    </row>
    <row r="309" spans="47:49">
      <c r="AU309" s="2"/>
      <c r="AV309" s="2"/>
      <c r="AW309" s="2"/>
    </row>
    <row r="310" spans="47:49">
      <c r="AU310" s="2"/>
      <c r="AV310" s="2"/>
      <c r="AW310" s="2"/>
    </row>
    <row r="311" spans="47:49">
      <c r="AU311" s="2"/>
      <c r="AV311" s="2"/>
      <c r="AW311" s="2"/>
    </row>
    <row r="312" spans="47:49">
      <c r="AU312" s="2"/>
      <c r="AV312" s="2"/>
      <c r="AW312" s="2"/>
    </row>
    <row r="313" spans="47:49">
      <c r="AU313" s="2"/>
      <c r="AV313" s="2"/>
      <c r="AW313" s="2"/>
    </row>
    <row r="314" spans="47:49">
      <c r="AU314" s="2"/>
      <c r="AV314" s="2"/>
      <c r="AW314" s="2"/>
    </row>
    <row r="315" spans="47:49">
      <c r="AU315" s="2"/>
      <c r="AV315" s="2"/>
      <c r="AW315" s="2"/>
    </row>
    <row r="316" spans="47:49">
      <c r="AU316" s="2"/>
      <c r="AV316" s="2"/>
      <c r="AW316" s="2"/>
    </row>
    <row r="317" spans="47:49">
      <c r="AU317" s="2"/>
      <c r="AV317" s="2"/>
      <c r="AW317" s="2"/>
    </row>
    <row r="318" spans="47:49">
      <c r="AU318" s="2"/>
      <c r="AV318" s="2"/>
      <c r="AW318" s="2"/>
    </row>
    <row r="319" spans="47:49">
      <c r="AU319" s="2"/>
      <c r="AV319" s="2"/>
      <c r="AW319" s="2"/>
    </row>
    <row r="320" spans="47:49">
      <c r="AU320" s="2"/>
      <c r="AV320" s="2"/>
      <c r="AW320" s="2"/>
    </row>
    <row r="321" spans="47:49">
      <c r="AU321" s="2"/>
      <c r="AV321" s="2"/>
      <c r="AW321" s="2"/>
    </row>
    <row r="322" spans="47:49">
      <c r="AU322" s="2"/>
      <c r="AV322" s="2"/>
      <c r="AW322" s="2"/>
    </row>
    <row r="323" spans="47:49">
      <c r="AU323" s="2"/>
      <c r="AV323" s="2"/>
      <c r="AW323" s="2"/>
    </row>
    <row r="324" spans="47:49">
      <c r="AU324" s="2"/>
      <c r="AV324" s="2"/>
      <c r="AW324" s="2"/>
    </row>
    <row r="325" spans="47:49">
      <c r="AU325" s="2"/>
      <c r="AV325" s="2"/>
      <c r="AW325" s="2"/>
    </row>
    <row r="326" spans="47:49">
      <c r="AU326" s="2"/>
      <c r="AV326" s="2"/>
      <c r="AW326" s="2"/>
    </row>
    <row r="327" spans="47:49">
      <c r="AU327" s="2"/>
      <c r="AV327" s="2"/>
      <c r="AW327" s="2"/>
    </row>
    <row r="328" spans="47:49">
      <c r="AU328" s="2"/>
      <c r="AV328" s="2"/>
      <c r="AW328" s="2"/>
    </row>
    <row r="329" spans="47:49">
      <c r="AU329" s="2"/>
      <c r="AV329" s="2"/>
      <c r="AW329" s="2"/>
    </row>
    <row r="330" spans="47:49">
      <c r="AU330" s="2"/>
      <c r="AV330" s="2"/>
      <c r="AW330" s="2"/>
    </row>
    <row r="331" spans="47:49">
      <c r="AU331" s="2"/>
      <c r="AV331" s="2"/>
      <c r="AW331" s="2"/>
    </row>
    <row r="332" spans="47:49">
      <c r="AU332" s="2"/>
      <c r="AV332" s="2"/>
      <c r="AW332" s="2"/>
    </row>
    <row r="333" spans="47:49">
      <c r="AU333" s="2"/>
      <c r="AV333" s="2"/>
      <c r="AW333" s="2"/>
    </row>
    <row r="334" spans="47:49">
      <c r="AU334" s="2"/>
      <c r="AV334" s="2"/>
      <c r="AW334" s="2"/>
    </row>
    <row r="335" spans="47:49">
      <c r="AU335" s="2"/>
      <c r="AV335" s="2"/>
      <c r="AW335" s="2"/>
    </row>
    <row r="336" spans="47:49">
      <c r="AU336" s="2"/>
      <c r="AV336" s="2"/>
      <c r="AW336" s="2"/>
    </row>
    <row r="337" spans="47:49">
      <c r="AU337" s="2"/>
      <c r="AV337" s="2"/>
      <c r="AW337" s="2"/>
    </row>
    <row r="338" spans="47:49">
      <c r="AU338" s="2"/>
      <c r="AV338" s="2"/>
      <c r="AW338" s="2"/>
    </row>
    <row r="339" spans="47:49">
      <c r="AU339" s="2"/>
      <c r="AV339" s="2"/>
      <c r="AW339" s="2"/>
    </row>
    <row r="340" spans="47:49">
      <c r="AU340" s="2"/>
      <c r="AV340" s="2"/>
      <c r="AW340" s="2"/>
    </row>
    <row r="341" spans="47:49">
      <c r="AU341" s="2"/>
      <c r="AV341" s="2"/>
      <c r="AW341" s="2"/>
    </row>
    <row r="342" spans="47:49">
      <c r="AU342" s="2"/>
      <c r="AV342" s="2"/>
      <c r="AW342" s="2"/>
    </row>
    <row r="343" spans="47:49">
      <c r="AU343" s="2"/>
      <c r="AV343" s="2"/>
      <c r="AW343" s="2"/>
    </row>
    <row r="344" spans="47:49">
      <c r="AU344" s="2"/>
      <c r="AV344" s="2"/>
      <c r="AW344" s="2"/>
    </row>
    <row r="345" spans="47:49">
      <c r="AU345" s="2"/>
      <c r="AV345" s="2"/>
      <c r="AW345" s="2"/>
    </row>
    <row r="346" spans="47:49">
      <c r="AU346" s="2"/>
      <c r="AV346" s="2"/>
      <c r="AW346" s="2"/>
    </row>
    <row r="347" spans="47:49">
      <c r="AU347" s="2"/>
      <c r="AV347" s="2"/>
      <c r="AW347" s="2"/>
    </row>
    <row r="348" spans="47:49">
      <c r="AU348" s="2"/>
      <c r="AV348" s="2"/>
      <c r="AW348" s="2"/>
    </row>
    <row r="349" spans="47:49">
      <c r="AU349" s="2"/>
      <c r="AV349" s="2"/>
      <c r="AW349" s="2"/>
    </row>
    <row r="350" spans="47:49">
      <c r="AU350" s="2"/>
      <c r="AV350" s="2"/>
      <c r="AW350" s="2"/>
    </row>
    <row r="351" spans="47:49">
      <c r="AU351" s="2"/>
      <c r="AV351" s="2"/>
      <c r="AW351" s="2"/>
    </row>
    <row r="352" spans="47:49">
      <c r="AU352" s="2"/>
      <c r="AV352" s="2"/>
      <c r="AW352" s="2"/>
    </row>
    <row r="353" spans="47:49">
      <c r="AU353" s="2"/>
      <c r="AV353" s="2"/>
      <c r="AW353" s="2"/>
    </row>
    <row r="354" spans="47:49">
      <c r="AU354" s="2"/>
      <c r="AV354" s="2"/>
      <c r="AW354" s="2"/>
    </row>
    <row r="355" spans="47:49">
      <c r="AU355" s="2"/>
      <c r="AV355" s="2"/>
      <c r="AW355" s="2"/>
    </row>
    <row r="356" spans="47:49">
      <c r="AU356" s="2"/>
      <c r="AV356" s="2"/>
      <c r="AW356" s="2"/>
    </row>
    <row r="357" spans="47:49">
      <c r="AU357" s="2"/>
      <c r="AV357" s="2"/>
      <c r="AW357" s="2"/>
    </row>
    <row r="358" spans="47:49">
      <c r="AU358" s="2"/>
      <c r="AV358" s="2"/>
      <c r="AW358" s="2"/>
    </row>
    <row r="359" spans="47:49">
      <c r="AU359" s="2"/>
      <c r="AV359" s="2"/>
      <c r="AW359" s="2"/>
    </row>
    <row r="360" spans="47:49">
      <c r="AU360" s="2"/>
      <c r="AV360" s="2"/>
      <c r="AW360" s="2"/>
    </row>
    <row r="361" spans="47:49">
      <c r="AU361" s="2"/>
      <c r="AV361" s="2"/>
      <c r="AW361" s="2"/>
    </row>
    <row r="362" spans="47:49">
      <c r="AU362" s="2"/>
      <c r="AV362" s="2"/>
      <c r="AW362" s="2"/>
    </row>
    <row r="363" spans="47:49">
      <c r="AU363" s="2"/>
      <c r="AV363" s="2"/>
      <c r="AW363" s="2"/>
    </row>
    <row r="364" spans="47:49">
      <c r="AU364" s="2"/>
      <c r="AV364" s="2"/>
      <c r="AW364" s="2"/>
    </row>
    <row r="365" spans="47:49">
      <c r="AU365" s="2"/>
      <c r="AV365" s="2"/>
      <c r="AW365" s="2"/>
    </row>
    <row r="366" spans="47:49">
      <c r="AU366" s="2"/>
      <c r="AV366" s="2"/>
      <c r="AW366" s="2"/>
    </row>
    <row r="367" spans="47:49">
      <c r="AU367" s="2"/>
      <c r="AV367" s="2"/>
      <c r="AW367" s="2"/>
    </row>
    <row r="368" spans="47:49">
      <c r="AU368" s="2"/>
      <c r="AV368" s="2"/>
      <c r="AW368" s="2"/>
    </row>
    <row r="369" spans="47:49">
      <c r="AU369" s="2"/>
      <c r="AV369" s="2"/>
      <c r="AW369" s="2"/>
    </row>
    <row r="370" spans="47:49">
      <c r="AU370" s="2"/>
      <c r="AV370" s="2"/>
      <c r="AW370" s="2"/>
    </row>
    <row r="371" spans="47:49">
      <c r="AU371" s="2"/>
      <c r="AV371" s="2"/>
      <c r="AW371" s="2"/>
    </row>
    <row r="372" spans="47:49">
      <c r="AU372" s="2"/>
      <c r="AV372" s="2"/>
      <c r="AW372" s="2"/>
    </row>
    <row r="373" spans="47:49">
      <c r="AU373" s="2"/>
      <c r="AV373" s="2"/>
      <c r="AW373" s="2"/>
    </row>
    <row r="374" spans="47:49">
      <c r="AU374" s="2"/>
      <c r="AV374" s="2"/>
      <c r="AW374" s="2"/>
    </row>
    <row r="375" spans="47:49">
      <c r="AU375" s="2"/>
      <c r="AV375" s="2"/>
      <c r="AW375" s="2"/>
    </row>
    <row r="376" spans="47:49">
      <c r="AU376" s="2"/>
      <c r="AV376" s="2"/>
      <c r="AW376" s="2"/>
    </row>
    <row r="377" spans="47:49">
      <c r="AU377" s="2"/>
      <c r="AV377" s="2"/>
      <c r="AW377" s="2"/>
    </row>
    <row r="378" spans="47:49">
      <c r="AU378" s="2"/>
      <c r="AV378" s="2"/>
      <c r="AW378" s="2"/>
    </row>
    <row r="379" spans="47:49">
      <c r="AU379" s="2"/>
      <c r="AV379" s="2"/>
      <c r="AW379" s="2"/>
    </row>
    <row r="380" spans="47:49">
      <c r="AU380" s="2"/>
      <c r="AV380" s="2"/>
      <c r="AW380" s="2"/>
    </row>
    <row r="381" spans="47:49">
      <c r="AU381" s="2"/>
      <c r="AV381" s="2"/>
      <c r="AW381" s="2"/>
    </row>
    <row r="382" spans="47:49">
      <c r="AU382" s="2"/>
      <c r="AV382" s="2"/>
      <c r="AW382" s="2"/>
    </row>
    <row r="383" spans="47:49">
      <c r="AU383" s="2"/>
      <c r="AV383" s="2"/>
      <c r="AW383" s="2"/>
    </row>
    <row r="384" spans="47:49">
      <c r="AU384" s="2"/>
      <c r="AV384" s="2"/>
      <c r="AW384" s="2"/>
    </row>
    <row r="385" spans="47:49">
      <c r="AU385" s="2"/>
      <c r="AV385" s="2"/>
      <c r="AW385" s="2"/>
    </row>
    <row r="386" spans="47:49">
      <c r="AU386" s="2"/>
      <c r="AV386" s="2"/>
      <c r="AW386" s="2"/>
    </row>
    <row r="387" spans="47:49">
      <c r="AU387" s="2"/>
      <c r="AV387" s="2"/>
      <c r="AW387" s="2"/>
    </row>
    <row r="388" spans="47:49">
      <c r="AU388" s="2"/>
      <c r="AV388" s="2"/>
      <c r="AW388" s="2"/>
    </row>
    <row r="389" spans="47:49">
      <c r="AU389" s="2"/>
      <c r="AV389" s="2"/>
      <c r="AW389" s="2"/>
    </row>
    <row r="390" spans="47:49">
      <c r="AU390" s="2"/>
      <c r="AV390" s="2"/>
      <c r="AW390" s="2"/>
    </row>
    <row r="391" spans="47:49">
      <c r="AU391" s="2"/>
      <c r="AV391" s="2"/>
      <c r="AW391" s="2"/>
    </row>
    <row r="392" spans="47:49">
      <c r="AU392" s="2"/>
      <c r="AV392" s="2"/>
      <c r="AW392" s="2"/>
    </row>
    <row r="393" spans="47:49">
      <c r="AU393" s="2"/>
      <c r="AV393" s="2"/>
      <c r="AW393" s="2"/>
    </row>
    <row r="394" spans="47:49">
      <c r="AU394" s="2"/>
      <c r="AV394" s="2"/>
      <c r="AW394" s="2"/>
    </row>
    <row r="395" spans="47:49">
      <c r="AU395" s="2"/>
      <c r="AV395" s="2"/>
      <c r="AW395" s="2"/>
    </row>
    <row r="396" spans="47:49">
      <c r="AU396" s="2"/>
      <c r="AV396" s="2"/>
      <c r="AW396" s="2"/>
    </row>
    <row r="397" spans="47:49">
      <c r="AU397" s="2"/>
      <c r="AV397" s="2"/>
      <c r="AW397" s="2"/>
    </row>
    <row r="398" spans="47:49">
      <c r="AU398" s="2"/>
      <c r="AV398" s="2"/>
      <c r="AW398" s="2"/>
    </row>
    <row r="399" spans="47:49">
      <c r="AU399" s="2"/>
      <c r="AV399" s="2"/>
      <c r="AW399" s="2"/>
    </row>
    <row r="400" spans="47:49">
      <c r="AU400" s="2"/>
      <c r="AV400" s="2"/>
      <c r="AW400" s="2"/>
    </row>
    <row r="401" spans="47:49">
      <c r="AU401" s="2"/>
      <c r="AV401" s="2"/>
      <c r="AW401" s="2"/>
    </row>
    <row r="402" spans="47:49">
      <c r="AU402" s="2"/>
      <c r="AV402" s="2"/>
      <c r="AW402" s="2"/>
    </row>
    <row r="403" spans="47:49">
      <c r="AU403" s="2"/>
      <c r="AV403" s="2"/>
      <c r="AW403" s="2"/>
    </row>
    <row r="404" spans="47:49">
      <c r="AU404" s="2"/>
      <c r="AV404" s="2"/>
      <c r="AW404" s="2"/>
    </row>
    <row r="405" spans="47:49">
      <c r="AU405" s="2"/>
      <c r="AV405" s="2"/>
      <c r="AW405" s="2"/>
    </row>
    <row r="406" spans="47:49">
      <c r="AU406" s="2"/>
      <c r="AV406" s="2"/>
      <c r="AW406" s="2"/>
    </row>
    <row r="407" spans="47:49">
      <c r="AU407" s="2"/>
      <c r="AV407" s="2"/>
      <c r="AW407" s="2"/>
    </row>
    <row r="408" spans="47:49">
      <c r="AU408" s="2"/>
      <c r="AV408" s="2"/>
      <c r="AW408" s="2"/>
    </row>
    <row r="409" spans="47:49">
      <c r="AU409" s="2"/>
      <c r="AV409" s="2"/>
      <c r="AW409" s="2"/>
    </row>
    <row r="410" spans="47:49">
      <c r="AU410" s="2"/>
      <c r="AV410" s="2"/>
      <c r="AW410" s="2"/>
    </row>
    <row r="411" spans="47:49">
      <c r="AU411" s="2"/>
      <c r="AV411" s="2"/>
      <c r="AW411" s="2"/>
    </row>
    <row r="412" spans="47:49">
      <c r="AU412" s="2"/>
      <c r="AV412" s="2"/>
      <c r="AW412" s="2"/>
    </row>
    <row r="413" spans="47:49">
      <c r="AU413" s="2"/>
      <c r="AV413" s="2"/>
      <c r="AW413" s="2"/>
    </row>
    <row r="414" spans="47:49">
      <c r="AU414" s="2"/>
      <c r="AV414" s="2"/>
      <c r="AW414" s="2"/>
    </row>
    <row r="415" spans="47:49">
      <c r="AU415" s="2"/>
      <c r="AV415" s="2"/>
      <c r="AW415" s="2"/>
    </row>
    <row r="416" spans="47:49">
      <c r="AU416" s="2"/>
      <c r="AV416" s="2"/>
      <c r="AW416" s="2"/>
    </row>
    <row r="417" spans="47:49">
      <c r="AU417" s="2"/>
      <c r="AV417" s="2"/>
      <c r="AW417" s="2"/>
    </row>
    <row r="418" spans="47:49">
      <c r="AU418" s="2"/>
      <c r="AV418" s="2"/>
      <c r="AW418" s="2"/>
    </row>
    <row r="419" spans="47:49">
      <c r="AU419" s="2"/>
      <c r="AV419" s="2"/>
      <c r="AW419" s="2"/>
    </row>
    <row r="420" spans="47:49">
      <c r="AU420" s="2"/>
      <c r="AV420" s="2"/>
      <c r="AW420" s="2"/>
    </row>
    <row r="421" spans="47:49">
      <c r="AU421" s="2"/>
      <c r="AV421" s="2"/>
      <c r="AW421" s="2"/>
    </row>
    <row r="422" spans="47:49">
      <c r="AU422" s="2"/>
      <c r="AV422" s="2"/>
      <c r="AW422" s="2"/>
    </row>
    <row r="423" spans="47:49">
      <c r="AU423" s="2"/>
      <c r="AV423" s="2"/>
      <c r="AW423" s="2"/>
    </row>
    <row r="424" spans="47:49">
      <c r="AU424" s="2"/>
      <c r="AV424" s="2"/>
      <c r="AW424" s="2"/>
    </row>
    <row r="425" spans="47:49">
      <c r="AU425" s="2"/>
      <c r="AV425" s="2"/>
      <c r="AW425" s="2"/>
    </row>
    <row r="426" spans="47:49">
      <c r="AU426" s="2"/>
      <c r="AV426" s="2"/>
      <c r="AW426" s="2"/>
    </row>
    <row r="427" spans="47:49">
      <c r="AU427" s="2"/>
      <c r="AV427" s="2"/>
      <c r="AW427" s="2"/>
    </row>
    <row r="428" spans="47:49">
      <c r="AU428" s="2"/>
      <c r="AV428" s="2"/>
      <c r="AW428" s="2"/>
    </row>
    <row r="429" spans="47:49">
      <c r="AU429" s="2"/>
      <c r="AV429" s="2"/>
      <c r="AW429" s="2"/>
    </row>
    <row r="430" spans="47:49">
      <c r="AU430" s="2"/>
      <c r="AV430" s="2"/>
      <c r="AW430" s="2"/>
    </row>
    <row r="431" spans="47:49">
      <c r="AU431" s="2"/>
      <c r="AV431" s="2"/>
      <c r="AW431" s="2"/>
    </row>
    <row r="432" spans="47:49">
      <c r="AU432" s="2"/>
      <c r="AV432" s="2"/>
      <c r="AW432" s="2"/>
    </row>
    <row r="433" spans="47:49">
      <c r="AU433" s="2"/>
      <c r="AV433" s="2"/>
      <c r="AW433" s="2"/>
    </row>
    <row r="434" spans="47:49">
      <c r="AU434" s="2"/>
      <c r="AV434" s="2"/>
      <c r="AW434" s="2"/>
    </row>
    <row r="435" spans="47:49">
      <c r="AU435" s="2"/>
      <c r="AV435" s="2"/>
      <c r="AW435" s="2"/>
    </row>
    <row r="436" spans="47:49">
      <c r="AU436" s="2"/>
      <c r="AV436" s="2"/>
      <c r="AW436" s="2"/>
    </row>
    <row r="437" spans="47:49">
      <c r="AU437" s="2"/>
      <c r="AV437" s="2"/>
      <c r="AW437" s="2"/>
    </row>
    <row r="438" spans="47:49">
      <c r="AU438" s="2"/>
      <c r="AV438" s="2"/>
      <c r="AW438" s="2"/>
    </row>
    <row r="439" spans="47:49">
      <c r="AU439" s="2"/>
      <c r="AV439" s="2"/>
      <c r="AW439" s="2"/>
    </row>
    <row r="440" spans="47:49">
      <c r="AU440" s="2"/>
      <c r="AV440" s="2"/>
      <c r="AW440" s="2"/>
    </row>
    <row r="441" spans="47:49">
      <c r="AU441" s="2"/>
      <c r="AV441" s="2"/>
      <c r="AW441" s="2"/>
    </row>
    <row r="442" spans="47:49">
      <c r="AU442" s="2"/>
      <c r="AV442" s="2"/>
      <c r="AW442" s="2"/>
    </row>
    <row r="443" spans="47:49">
      <c r="AU443" s="2"/>
      <c r="AV443" s="2"/>
      <c r="AW443" s="2"/>
    </row>
    <row r="444" spans="47:49">
      <c r="AU444" s="2"/>
      <c r="AV444" s="2"/>
      <c r="AW444" s="2"/>
    </row>
    <row r="445" spans="47:49">
      <c r="AU445" s="2"/>
      <c r="AV445" s="2"/>
      <c r="AW445" s="2"/>
    </row>
    <row r="446" spans="47:49">
      <c r="AU446" s="2"/>
      <c r="AV446" s="2"/>
      <c r="AW446" s="2"/>
    </row>
    <row r="447" spans="47:49">
      <c r="AU447" s="2"/>
      <c r="AV447" s="2"/>
      <c r="AW447" s="2"/>
    </row>
    <row r="448" spans="47:49">
      <c r="AU448" s="2"/>
      <c r="AV448" s="2"/>
      <c r="AW448" s="2"/>
    </row>
    <row r="449" spans="47:49">
      <c r="AU449" s="2"/>
      <c r="AV449" s="2"/>
      <c r="AW449" s="2"/>
    </row>
    <row r="450" spans="47:49">
      <c r="AU450" s="2"/>
      <c r="AV450" s="2"/>
      <c r="AW450" s="2"/>
    </row>
    <row r="451" spans="47:49">
      <c r="AU451" s="2"/>
      <c r="AV451" s="2"/>
      <c r="AW451" s="2"/>
    </row>
    <row r="452" spans="47:49">
      <c r="AU452" s="2"/>
      <c r="AV452" s="2"/>
      <c r="AW452" s="2"/>
    </row>
    <row r="453" spans="47:49">
      <c r="AU453" s="2"/>
      <c r="AV453" s="2"/>
      <c r="AW453" s="2"/>
    </row>
    <row r="454" spans="47:49">
      <c r="AU454" s="2"/>
      <c r="AV454" s="2"/>
      <c r="AW454" s="2"/>
    </row>
    <row r="455" spans="47:49">
      <c r="AU455" s="2"/>
      <c r="AV455" s="2"/>
      <c r="AW455" s="2"/>
    </row>
    <row r="456" spans="47:49">
      <c r="AU456" s="2"/>
      <c r="AV456" s="2"/>
      <c r="AW456" s="2"/>
    </row>
    <row r="457" spans="47:49">
      <c r="AU457" s="2"/>
      <c r="AV457" s="2"/>
      <c r="AW457" s="2"/>
    </row>
    <row r="458" spans="47:49">
      <c r="AU458" s="2"/>
      <c r="AV458" s="2"/>
      <c r="AW458" s="2"/>
    </row>
    <row r="459" spans="47:49">
      <c r="AU459" s="2"/>
      <c r="AV459" s="2"/>
      <c r="AW459" s="2"/>
    </row>
    <row r="460" spans="47:49">
      <c r="AU460" s="2"/>
      <c r="AV460" s="2"/>
      <c r="AW460" s="2"/>
    </row>
    <row r="461" spans="47:49">
      <c r="AU461" s="2"/>
      <c r="AV461" s="2"/>
      <c r="AW461" s="2"/>
    </row>
    <row r="462" spans="47:49">
      <c r="AU462" s="2"/>
      <c r="AV462" s="2"/>
      <c r="AW462" s="2"/>
    </row>
    <row r="463" spans="47:49">
      <c r="AU463" s="2"/>
      <c r="AV463" s="2"/>
      <c r="AW463" s="2"/>
    </row>
    <row r="464" spans="47:49">
      <c r="AU464" s="2"/>
      <c r="AV464" s="2"/>
      <c r="AW464" s="2"/>
    </row>
    <row r="465" spans="47:49">
      <c r="AU465" s="2"/>
      <c r="AV465" s="2"/>
      <c r="AW465" s="2"/>
    </row>
    <row r="466" spans="47:49">
      <c r="AU466" s="2"/>
      <c r="AV466" s="2"/>
      <c r="AW466" s="2"/>
    </row>
    <row r="467" spans="47:49">
      <c r="AU467" s="2"/>
      <c r="AV467" s="2"/>
      <c r="AW467" s="2"/>
    </row>
    <row r="468" spans="47:49">
      <c r="AU468" s="2"/>
      <c r="AV468" s="2"/>
      <c r="AW468" s="2"/>
    </row>
    <row r="469" spans="47:49">
      <c r="AU469" s="2"/>
      <c r="AV469" s="2"/>
      <c r="AW469" s="2"/>
    </row>
    <row r="470" spans="47:49">
      <c r="AU470" s="2"/>
      <c r="AV470" s="2"/>
      <c r="AW470" s="2"/>
    </row>
    <row r="471" spans="47:49">
      <c r="AU471" s="2"/>
      <c r="AV471" s="2"/>
      <c r="AW471" s="2"/>
    </row>
    <row r="472" spans="47:49">
      <c r="AU472" s="2"/>
      <c r="AV472" s="2"/>
      <c r="AW472" s="2"/>
    </row>
    <row r="473" spans="47:49">
      <c r="AU473" s="2"/>
      <c r="AV473" s="2"/>
      <c r="AW473" s="2"/>
    </row>
    <row r="474" spans="47:49">
      <c r="AU474" s="2"/>
      <c r="AV474" s="2"/>
      <c r="AW474" s="2"/>
    </row>
    <row r="475" spans="47:49">
      <c r="AU475" s="2"/>
      <c r="AV475" s="2"/>
      <c r="AW475" s="2"/>
    </row>
    <row r="476" spans="47:49">
      <c r="AU476" s="2"/>
      <c r="AV476" s="2"/>
      <c r="AW476" s="2"/>
    </row>
    <row r="477" spans="47:49">
      <c r="AU477" s="2"/>
      <c r="AV477" s="2"/>
      <c r="AW477" s="2"/>
    </row>
    <row r="478" spans="47:49">
      <c r="AU478" s="2"/>
      <c r="AV478" s="2"/>
      <c r="AW478" s="2"/>
    </row>
    <row r="479" spans="47:49">
      <c r="AU479" s="2"/>
      <c r="AV479" s="2"/>
      <c r="AW479" s="2"/>
    </row>
    <row r="480" spans="47:49">
      <c r="AU480" s="2"/>
      <c r="AV480" s="2"/>
      <c r="AW480" s="2"/>
    </row>
    <row r="481" spans="47:49">
      <c r="AU481" s="2"/>
      <c r="AV481" s="2"/>
      <c r="AW481" s="2"/>
    </row>
    <row r="482" spans="47:49">
      <c r="AU482" s="2"/>
      <c r="AV482" s="2"/>
      <c r="AW482" s="2"/>
    </row>
    <row r="483" spans="47:49">
      <c r="AU483" s="2"/>
      <c r="AV483" s="2"/>
      <c r="AW483" s="2"/>
    </row>
    <row r="484" spans="47:49">
      <c r="AU484" s="2"/>
      <c r="AV484" s="2"/>
      <c r="AW484" s="2"/>
    </row>
    <row r="485" spans="47:49">
      <c r="AU485" s="2"/>
      <c r="AV485" s="2"/>
      <c r="AW485" s="2"/>
    </row>
    <row r="486" spans="47:49">
      <c r="AU486" s="2"/>
      <c r="AV486" s="2"/>
      <c r="AW486" s="2"/>
    </row>
    <row r="487" spans="47:49">
      <c r="AU487" s="2"/>
      <c r="AV487" s="2"/>
      <c r="AW487" s="2"/>
    </row>
    <row r="488" spans="47:49">
      <c r="AU488" s="2"/>
      <c r="AV488" s="2"/>
      <c r="AW488" s="2"/>
    </row>
    <row r="489" spans="47:49">
      <c r="AU489" s="2"/>
      <c r="AV489" s="2"/>
      <c r="AW489" s="2"/>
    </row>
    <row r="490" spans="47:49">
      <c r="AU490" s="2"/>
      <c r="AV490" s="2"/>
      <c r="AW490" s="2"/>
    </row>
    <row r="491" spans="47:49">
      <c r="AU491" s="2"/>
      <c r="AV491" s="2"/>
      <c r="AW491" s="2"/>
    </row>
    <row r="492" spans="47:49">
      <c r="AU492" s="2"/>
      <c r="AV492" s="2"/>
      <c r="AW492" s="2"/>
    </row>
    <row r="493" spans="47:49">
      <c r="AU493" s="2"/>
      <c r="AV493" s="2"/>
      <c r="AW493" s="2"/>
    </row>
    <row r="494" spans="47:49">
      <c r="AU494" s="2"/>
      <c r="AV494" s="2"/>
      <c r="AW494" s="2"/>
    </row>
    <row r="495" spans="47:49">
      <c r="AU495" s="2"/>
      <c r="AV495" s="2"/>
      <c r="AW495" s="2"/>
    </row>
    <row r="496" spans="47:49">
      <c r="AU496" s="2"/>
      <c r="AV496" s="2"/>
      <c r="AW496" s="2"/>
    </row>
    <row r="497" spans="47:49">
      <c r="AU497" s="2"/>
      <c r="AV497" s="2"/>
      <c r="AW497" s="2"/>
    </row>
    <row r="498" spans="47:49">
      <c r="AU498" s="2"/>
      <c r="AV498" s="2"/>
      <c r="AW498" s="2"/>
    </row>
    <row r="499" spans="47:49">
      <c r="AU499" s="2"/>
      <c r="AV499" s="2"/>
      <c r="AW499" s="2"/>
    </row>
    <row r="500" spans="47:49">
      <c r="AU500" s="2"/>
      <c r="AV500" s="2"/>
      <c r="AW500" s="2"/>
    </row>
    <row r="501" spans="47:49">
      <c r="AU501" s="2"/>
      <c r="AV501" s="2"/>
      <c r="AW501" s="2"/>
    </row>
    <row r="502" spans="47:49">
      <c r="AU502" s="2"/>
      <c r="AV502" s="2"/>
      <c r="AW502" s="2"/>
    </row>
    <row r="503" spans="47:49">
      <c r="AU503" s="2"/>
      <c r="AV503" s="2"/>
      <c r="AW503" s="2"/>
    </row>
    <row r="504" spans="47:49">
      <c r="AU504" s="2"/>
      <c r="AV504" s="2"/>
      <c r="AW504" s="2"/>
    </row>
    <row r="505" spans="47:49">
      <c r="AU505" s="2"/>
      <c r="AV505" s="2"/>
      <c r="AW505" s="2"/>
    </row>
    <row r="506" spans="47:49">
      <c r="AU506" s="2"/>
      <c r="AV506" s="2"/>
      <c r="AW506" s="2"/>
    </row>
    <row r="507" spans="47:49">
      <c r="AU507" s="2"/>
      <c r="AV507" s="2"/>
      <c r="AW507" s="2"/>
    </row>
    <row r="508" spans="47:49">
      <c r="AU508" s="2"/>
      <c r="AV508" s="2"/>
      <c r="AW508" s="2"/>
    </row>
    <row r="509" spans="47:49">
      <c r="AU509" s="2"/>
      <c r="AV509" s="2"/>
      <c r="AW509" s="2"/>
    </row>
    <row r="510" spans="47:49">
      <c r="AU510" s="2"/>
      <c r="AV510" s="2"/>
      <c r="AW510" s="2"/>
    </row>
    <row r="511" spans="47:49">
      <c r="AU511" s="2"/>
      <c r="AV511" s="2"/>
      <c r="AW511" s="2"/>
    </row>
    <row r="512" spans="47:49">
      <c r="AU512" s="2"/>
      <c r="AV512" s="2"/>
      <c r="AW512" s="2"/>
    </row>
    <row r="513" spans="47:49">
      <c r="AU513" s="2"/>
      <c r="AV513" s="2"/>
      <c r="AW513" s="2"/>
    </row>
    <row r="514" spans="47:49">
      <c r="AU514" s="2"/>
      <c r="AV514" s="2"/>
      <c r="AW514" s="2"/>
    </row>
    <row r="515" spans="47:49">
      <c r="AU515" s="2"/>
      <c r="AV515" s="2"/>
      <c r="AW515" s="2"/>
    </row>
    <row r="516" spans="47:49">
      <c r="AU516" s="2"/>
      <c r="AV516" s="2"/>
      <c r="AW516" s="2"/>
    </row>
    <row r="517" spans="47:49">
      <c r="AU517" s="2"/>
      <c r="AV517" s="2"/>
      <c r="AW517" s="2"/>
    </row>
    <row r="518" spans="47:49">
      <c r="AU518" s="2"/>
      <c r="AV518" s="2"/>
      <c r="AW518" s="2"/>
    </row>
    <row r="519" spans="47:49">
      <c r="AU519" s="2"/>
      <c r="AV519" s="2"/>
      <c r="AW519" s="2"/>
    </row>
    <row r="520" spans="47:49">
      <c r="AU520" s="2"/>
      <c r="AV520" s="2"/>
      <c r="AW520" s="2"/>
    </row>
    <row r="521" spans="47:49">
      <c r="AU521" s="2"/>
      <c r="AV521" s="2"/>
      <c r="AW521" s="2"/>
    </row>
    <row r="522" spans="47:49">
      <c r="AU522" s="2"/>
      <c r="AV522" s="2"/>
      <c r="AW522" s="2"/>
    </row>
    <row r="523" spans="47:49">
      <c r="AU523" s="2"/>
      <c r="AV523" s="2"/>
      <c r="AW523" s="2"/>
    </row>
    <row r="524" spans="47:49">
      <c r="AU524" s="2"/>
      <c r="AV524" s="2"/>
      <c r="AW524" s="2"/>
    </row>
    <row r="525" spans="47:49">
      <c r="AU525" s="2"/>
      <c r="AV525" s="2"/>
      <c r="AW525" s="2"/>
    </row>
    <row r="526" spans="47:49">
      <c r="AU526" s="2"/>
      <c r="AV526" s="2"/>
      <c r="AW526" s="2"/>
    </row>
    <row r="527" spans="47:49">
      <c r="AU527" s="2"/>
      <c r="AV527" s="2"/>
      <c r="AW527" s="2"/>
    </row>
    <row r="528" spans="47:49">
      <c r="AU528" s="2"/>
      <c r="AV528" s="2"/>
      <c r="AW528" s="2"/>
    </row>
    <row r="529" spans="47:49">
      <c r="AU529" s="2"/>
      <c r="AV529" s="2"/>
      <c r="AW529" s="2"/>
    </row>
    <row r="530" spans="47:49">
      <c r="AU530" s="2"/>
      <c r="AV530" s="2"/>
      <c r="AW530" s="2"/>
    </row>
    <row r="531" spans="47:49">
      <c r="AU531" s="2"/>
      <c r="AV531" s="2"/>
      <c r="AW531" s="2"/>
    </row>
    <row r="532" spans="47:49">
      <c r="AU532" s="2"/>
      <c r="AV532" s="2"/>
      <c r="AW532" s="2"/>
    </row>
    <row r="533" spans="47:49">
      <c r="AU533" s="2"/>
      <c r="AV533" s="2"/>
      <c r="AW533" s="2"/>
    </row>
    <row r="534" spans="47:49">
      <c r="AU534" s="2"/>
      <c r="AV534" s="2"/>
      <c r="AW534" s="2"/>
    </row>
    <row r="535" spans="47:49">
      <c r="AU535" s="2"/>
      <c r="AV535" s="2"/>
      <c r="AW535" s="2"/>
    </row>
    <row r="536" spans="47:49">
      <c r="AU536" s="2"/>
      <c r="AV536" s="2"/>
      <c r="AW536" s="2"/>
    </row>
    <row r="537" spans="47:49">
      <c r="AU537" s="2"/>
      <c r="AV537" s="2"/>
      <c r="AW537" s="2"/>
    </row>
    <row r="538" spans="47:49">
      <c r="AU538" s="2"/>
      <c r="AV538" s="2"/>
      <c r="AW538" s="2"/>
    </row>
    <row r="539" spans="47:49">
      <c r="AU539" s="2"/>
      <c r="AV539" s="2"/>
      <c r="AW539" s="2"/>
    </row>
    <row r="540" spans="47:49">
      <c r="AU540" s="2"/>
      <c r="AV540" s="2"/>
      <c r="AW540" s="2"/>
    </row>
    <row r="541" spans="47:49">
      <c r="AU541" s="2"/>
      <c r="AV541" s="2"/>
      <c r="AW541" s="2"/>
    </row>
    <row r="542" spans="47:49">
      <c r="AU542" s="2"/>
      <c r="AV542" s="2"/>
      <c r="AW542" s="2"/>
    </row>
    <row r="543" spans="47:49">
      <c r="AU543" s="2"/>
      <c r="AV543" s="2"/>
      <c r="AW543" s="2"/>
    </row>
    <row r="544" spans="47:49">
      <c r="AU544" s="2"/>
      <c r="AV544" s="2"/>
      <c r="AW544" s="2"/>
    </row>
    <row r="545" spans="47:49">
      <c r="AU545" s="2"/>
      <c r="AV545" s="2"/>
      <c r="AW545" s="2"/>
    </row>
    <row r="546" spans="47:49">
      <c r="AU546" s="2"/>
      <c r="AV546" s="2"/>
      <c r="AW546" s="2"/>
    </row>
    <row r="547" spans="47:49">
      <c r="AU547" s="2"/>
      <c r="AV547" s="2"/>
      <c r="AW547" s="2"/>
    </row>
    <row r="548" spans="47:49">
      <c r="AU548" s="2"/>
      <c r="AV548" s="2"/>
      <c r="AW548" s="2"/>
    </row>
    <row r="549" spans="47:49">
      <c r="AU549" s="2"/>
      <c r="AV549" s="2"/>
      <c r="AW549" s="2"/>
    </row>
    <row r="550" spans="47:49">
      <c r="AU550" s="2"/>
      <c r="AV550" s="2"/>
      <c r="AW550" s="2"/>
    </row>
    <row r="551" spans="47:49">
      <c r="AU551" s="2"/>
      <c r="AV551" s="2"/>
      <c r="AW551" s="2"/>
    </row>
    <row r="552" spans="47:49">
      <c r="AU552" s="2"/>
      <c r="AV552" s="2"/>
      <c r="AW552" s="2"/>
    </row>
    <row r="553" spans="47:49">
      <c r="AU553" s="2"/>
      <c r="AV553" s="2"/>
      <c r="AW553" s="2"/>
    </row>
    <row r="554" spans="47:49">
      <c r="AU554" s="2"/>
      <c r="AV554" s="2"/>
      <c r="AW554" s="2"/>
    </row>
    <row r="555" spans="47:49">
      <c r="AU555" s="2"/>
      <c r="AV555" s="2"/>
      <c r="AW555" s="2"/>
    </row>
    <row r="556" spans="47:49">
      <c r="AU556" s="2"/>
      <c r="AV556" s="2"/>
      <c r="AW556" s="2"/>
    </row>
    <row r="557" spans="47:49">
      <c r="AU557" s="2"/>
      <c r="AV557" s="2"/>
      <c r="AW557" s="2"/>
    </row>
    <row r="558" spans="47:49">
      <c r="AU558" s="2"/>
      <c r="AV558" s="2"/>
      <c r="AW558" s="2"/>
    </row>
    <row r="559" spans="47:49">
      <c r="AU559" s="2"/>
      <c r="AV559" s="2"/>
      <c r="AW559" s="2"/>
    </row>
    <row r="560" spans="47:49">
      <c r="AU560" s="2"/>
      <c r="AV560" s="2"/>
      <c r="AW560" s="2"/>
    </row>
    <row r="561" spans="47:49">
      <c r="AU561" s="2"/>
      <c r="AV561" s="2"/>
      <c r="AW561" s="2"/>
    </row>
    <row r="562" spans="47:49">
      <c r="AU562" s="2"/>
      <c r="AV562" s="2"/>
      <c r="AW562" s="2"/>
    </row>
    <row r="563" spans="47:49">
      <c r="AU563" s="2"/>
      <c r="AV563" s="2"/>
      <c r="AW563" s="2"/>
    </row>
    <row r="564" spans="47:49">
      <c r="AU564" s="2"/>
      <c r="AV564" s="2"/>
      <c r="AW564" s="2"/>
    </row>
    <row r="565" spans="47:49">
      <c r="AU565" s="2"/>
      <c r="AV565" s="2"/>
      <c r="AW565" s="2"/>
    </row>
    <row r="566" spans="47:49">
      <c r="AU566" s="2"/>
      <c r="AV566" s="2"/>
      <c r="AW566" s="2"/>
    </row>
    <row r="567" spans="47:49">
      <c r="AU567" s="2"/>
      <c r="AV567" s="2"/>
      <c r="AW567" s="2"/>
    </row>
    <row r="568" spans="47:49">
      <c r="AU568" s="2"/>
      <c r="AV568" s="2"/>
      <c r="AW568" s="2"/>
    </row>
    <row r="569" spans="47:49">
      <c r="AU569" s="2"/>
      <c r="AV569" s="2"/>
      <c r="AW569" s="2"/>
    </row>
    <row r="570" spans="47:49">
      <c r="AU570" s="2"/>
      <c r="AV570" s="2"/>
      <c r="AW570" s="2"/>
    </row>
    <row r="571" spans="47:49">
      <c r="AU571" s="2"/>
      <c r="AV571" s="2"/>
      <c r="AW571" s="2"/>
    </row>
    <row r="572" spans="47:49">
      <c r="AU572" s="2"/>
      <c r="AV572" s="2"/>
      <c r="AW572" s="2"/>
    </row>
    <row r="573" spans="47:49">
      <c r="AU573" s="2"/>
      <c r="AV573" s="2"/>
      <c r="AW573" s="2"/>
    </row>
    <row r="574" spans="47:49">
      <c r="AU574" s="2"/>
      <c r="AV574" s="2"/>
      <c r="AW574" s="2"/>
    </row>
    <row r="575" spans="47:49">
      <c r="AU575" s="2"/>
      <c r="AV575" s="2"/>
      <c r="AW575" s="2"/>
    </row>
    <row r="576" spans="47:49">
      <c r="AU576" s="2"/>
      <c r="AV576" s="2"/>
      <c r="AW576" s="2"/>
    </row>
    <row r="577" spans="47:49">
      <c r="AU577" s="2"/>
      <c r="AV577" s="2"/>
      <c r="AW577" s="2"/>
    </row>
    <row r="578" spans="47:49">
      <c r="AU578" s="2"/>
      <c r="AV578" s="2"/>
      <c r="AW578" s="2"/>
    </row>
    <row r="579" spans="47:49">
      <c r="AU579" s="2"/>
      <c r="AV579" s="2"/>
      <c r="AW579" s="2"/>
    </row>
    <row r="580" spans="47:49">
      <c r="AU580" s="2"/>
      <c r="AV580" s="2"/>
      <c r="AW580" s="2"/>
    </row>
    <row r="581" spans="47:49">
      <c r="AU581" s="2"/>
      <c r="AV581" s="2"/>
      <c r="AW581" s="2"/>
    </row>
    <row r="582" spans="47:49">
      <c r="AU582" s="2"/>
      <c r="AV582" s="2"/>
      <c r="AW582" s="2"/>
    </row>
    <row r="583" spans="47:49">
      <c r="AU583" s="2"/>
      <c r="AV583" s="2"/>
      <c r="AW583" s="2"/>
    </row>
    <row r="584" spans="47:49">
      <c r="AU584" s="2"/>
      <c r="AV584" s="2"/>
      <c r="AW584" s="2"/>
    </row>
    <row r="585" spans="47:49">
      <c r="AU585" s="2"/>
      <c r="AV585" s="2"/>
      <c r="AW585" s="2"/>
    </row>
    <row r="586" spans="47:49">
      <c r="AU586" s="2"/>
      <c r="AV586" s="2"/>
      <c r="AW586" s="2"/>
    </row>
    <row r="587" spans="47:49">
      <c r="AU587" s="2"/>
      <c r="AV587" s="2"/>
      <c r="AW587" s="2"/>
    </row>
    <row r="588" spans="47:49">
      <c r="AU588" s="2"/>
      <c r="AV588" s="2"/>
      <c r="AW588" s="2"/>
    </row>
    <row r="589" spans="47:49">
      <c r="AU589" s="2"/>
      <c r="AV589" s="2"/>
      <c r="AW589" s="2"/>
    </row>
    <row r="590" spans="47:49">
      <c r="AU590" s="2"/>
      <c r="AV590" s="2"/>
      <c r="AW590" s="2"/>
    </row>
    <row r="591" spans="47:49">
      <c r="AU591" s="2"/>
      <c r="AV591" s="2"/>
      <c r="AW591" s="2"/>
    </row>
    <row r="592" spans="47:49">
      <c r="AU592" s="2"/>
      <c r="AV592" s="2"/>
      <c r="AW592" s="2"/>
    </row>
    <row r="593" spans="47:49">
      <c r="AU593" s="2"/>
      <c r="AV593" s="2"/>
      <c r="AW593" s="2"/>
    </row>
    <row r="594" spans="47:49">
      <c r="AU594" s="2"/>
      <c r="AV594" s="2"/>
      <c r="AW594" s="2"/>
    </row>
    <row r="595" spans="47:49">
      <c r="AU595" s="2"/>
      <c r="AV595" s="2"/>
      <c r="AW595" s="2"/>
    </row>
    <row r="596" spans="47:49">
      <c r="AU596" s="2"/>
      <c r="AV596" s="2"/>
      <c r="AW596" s="2"/>
    </row>
    <row r="597" spans="47:49">
      <c r="AU597" s="2"/>
      <c r="AV597" s="2"/>
      <c r="AW597" s="2"/>
    </row>
    <row r="598" spans="47:49">
      <c r="AU598" s="2"/>
      <c r="AV598" s="2"/>
      <c r="AW598" s="2"/>
    </row>
    <row r="599" spans="47:49">
      <c r="AU599" s="2"/>
      <c r="AV599" s="2"/>
      <c r="AW599" s="2"/>
    </row>
    <row r="600" spans="47:49">
      <c r="AU600" s="2"/>
      <c r="AV600" s="2"/>
      <c r="AW600" s="2"/>
    </row>
    <row r="601" spans="47:49">
      <c r="AU601" s="2"/>
      <c r="AV601" s="2"/>
      <c r="AW601" s="2"/>
    </row>
    <row r="602" spans="47:49">
      <c r="AU602" s="2"/>
      <c r="AV602" s="2"/>
      <c r="AW602" s="2"/>
    </row>
    <row r="603" spans="47:49">
      <c r="AU603" s="2"/>
      <c r="AV603" s="2"/>
      <c r="AW603" s="2"/>
    </row>
    <row r="604" spans="47:49">
      <c r="AU604" s="2"/>
      <c r="AV604" s="2"/>
      <c r="AW604" s="2"/>
    </row>
    <row r="605" spans="47:49">
      <c r="AU605" s="2"/>
      <c r="AV605" s="2"/>
      <c r="AW605" s="2"/>
    </row>
    <row r="606" spans="47:49">
      <c r="AU606" s="2"/>
      <c r="AV606" s="2"/>
      <c r="AW606" s="2"/>
    </row>
    <row r="607" spans="47:49">
      <c r="AU607" s="2"/>
      <c r="AV607" s="2"/>
      <c r="AW607" s="2"/>
    </row>
    <row r="608" spans="47:49">
      <c r="AU608" s="2"/>
      <c r="AV608" s="2"/>
      <c r="AW608" s="2"/>
    </row>
    <row r="609" spans="47:49">
      <c r="AU609" s="2"/>
      <c r="AV609" s="2"/>
      <c r="AW609" s="2"/>
    </row>
    <row r="610" spans="47:49">
      <c r="AU610" s="2"/>
      <c r="AV610" s="2"/>
      <c r="AW610" s="2"/>
    </row>
    <row r="611" spans="47:49">
      <c r="AU611" s="2"/>
      <c r="AV611" s="2"/>
      <c r="AW611" s="2"/>
    </row>
    <row r="612" spans="47:49">
      <c r="AU612" s="2"/>
      <c r="AV612" s="2"/>
      <c r="AW612" s="2"/>
    </row>
    <row r="613" spans="47:49">
      <c r="AU613" s="2"/>
      <c r="AV613" s="2"/>
      <c r="AW613" s="2"/>
    </row>
    <row r="614" spans="47:49">
      <c r="AU614" s="2"/>
      <c r="AV614" s="2"/>
      <c r="AW614" s="2"/>
    </row>
    <row r="615" spans="47:49">
      <c r="AU615" s="2"/>
      <c r="AV615" s="2"/>
      <c r="AW615" s="2"/>
    </row>
    <row r="616" spans="47:49">
      <c r="AU616" s="2"/>
      <c r="AV616" s="2"/>
      <c r="AW616" s="2"/>
    </row>
    <row r="617" spans="47:49">
      <c r="AU617" s="2"/>
      <c r="AV617" s="2"/>
      <c r="AW617" s="2"/>
    </row>
    <row r="618" spans="47:49">
      <c r="AU618" s="2"/>
      <c r="AV618" s="2"/>
      <c r="AW618" s="2"/>
    </row>
    <row r="619" spans="47:49">
      <c r="AU619" s="2"/>
      <c r="AV619" s="2"/>
      <c r="AW619" s="2"/>
    </row>
    <row r="620" spans="47:49">
      <c r="AU620" s="2"/>
      <c r="AV620" s="2"/>
      <c r="AW620" s="2"/>
    </row>
    <row r="621" spans="47:49">
      <c r="AU621" s="2"/>
      <c r="AV621" s="2"/>
      <c r="AW621" s="2"/>
    </row>
    <row r="622" spans="47:49">
      <c r="AU622" s="2"/>
      <c r="AV622" s="2"/>
      <c r="AW622" s="2"/>
    </row>
    <row r="623" spans="47:49">
      <c r="AU623" s="2"/>
      <c r="AV623" s="2"/>
      <c r="AW623" s="2"/>
    </row>
    <row r="624" spans="47:49">
      <c r="AU624" s="2"/>
      <c r="AV624" s="2"/>
      <c r="AW624" s="2"/>
    </row>
    <row r="625" spans="47:49">
      <c r="AU625" s="2"/>
      <c r="AV625" s="2"/>
      <c r="AW625" s="2"/>
    </row>
    <row r="626" spans="47:49">
      <c r="AU626" s="2"/>
      <c r="AV626" s="2"/>
      <c r="AW626" s="2"/>
    </row>
    <row r="627" spans="47:49">
      <c r="AU627" s="2"/>
      <c r="AV627" s="2"/>
      <c r="AW627" s="2"/>
    </row>
    <row r="628" spans="47:49">
      <c r="AU628" s="2"/>
      <c r="AV628" s="2"/>
      <c r="AW628" s="2"/>
    </row>
    <row r="629" spans="47:49">
      <c r="AU629" s="2"/>
      <c r="AV629" s="2"/>
      <c r="AW629" s="2"/>
    </row>
    <row r="630" spans="47:49">
      <c r="AU630" s="2"/>
      <c r="AV630" s="2"/>
      <c r="AW630" s="2"/>
    </row>
    <row r="631" spans="47:49">
      <c r="AU631" s="2"/>
      <c r="AV631" s="2"/>
      <c r="AW631" s="2"/>
    </row>
    <row r="632" spans="47:49">
      <c r="AU632" s="2"/>
      <c r="AV632" s="2"/>
      <c r="AW632" s="2"/>
    </row>
    <row r="633" spans="47:49">
      <c r="AU633" s="2"/>
      <c r="AV633" s="2"/>
      <c r="AW633" s="2"/>
    </row>
    <row r="634" spans="47:49">
      <c r="AU634" s="2"/>
      <c r="AV634" s="2"/>
      <c r="AW634" s="2"/>
    </row>
    <row r="635" spans="47:49">
      <c r="AU635" s="2"/>
      <c r="AV635" s="2"/>
      <c r="AW635" s="2"/>
    </row>
    <row r="636" spans="47:49">
      <c r="AU636" s="2"/>
      <c r="AV636" s="2"/>
      <c r="AW636" s="2"/>
    </row>
    <row r="637" spans="47:49">
      <c r="AU637" s="2"/>
      <c r="AV637" s="2"/>
      <c r="AW637" s="2"/>
    </row>
    <row r="638" spans="47:49">
      <c r="AU638" s="2"/>
      <c r="AV638" s="2"/>
      <c r="AW638" s="2"/>
    </row>
    <row r="639" spans="47:49">
      <c r="AU639" s="2"/>
      <c r="AV639" s="2"/>
      <c r="AW639" s="2"/>
    </row>
    <row r="640" spans="47:49">
      <c r="AU640" s="2"/>
      <c r="AV640" s="2"/>
      <c r="AW640" s="2"/>
    </row>
    <row r="641" spans="47:49">
      <c r="AU641" s="2"/>
      <c r="AV641" s="2"/>
      <c r="AW641" s="2"/>
    </row>
    <row r="642" spans="47:49">
      <c r="AU642" s="2"/>
      <c r="AV642" s="2"/>
      <c r="AW642" s="2"/>
    </row>
    <row r="643" spans="47:49">
      <c r="AU643" s="2"/>
      <c r="AV643" s="2"/>
      <c r="AW643" s="2"/>
    </row>
    <row r="644" spans="47:49">
      <c r="AU644" s="2"/>
      <c r="AV644" s="2"/>
      <c r="AW644" s="2"/>
    </row>
    <row r="645" spans="47:49">
      <c r="AU645" s="2"/>
      <c r="AV645" s="2"/>
      <c r="AW645" s="2"/>
    </row>
    <row r="646" spans="47:49">
      <c r="AU646" s="2"/>
      <c r="AV646" s="2"/>
      <c r="AW646" s="2"/>
    </row>
    <row r="647" spans="47:49">
      <c r="AU647" s="2"/>
      <c r="AV647" s="2"/>
      <c r="AW647" s="2"/>
    </row>
    <row r="648" spans="47:49">
      <c r="AU648" s="2"/>
      <c r="AV648" s="2"/>
      <c r="AW648" s="2"/>
    </row>
    <row r="649" spans="47:49">
      <c r="AU649" s="2"/>
      <c r="AV649" s="2"/>
      <c r="AW649" s="2"/>
    </row>
    <row r="650" spans="47:49">
      <c r="AU650" s="2"/>
      <c r="AV650" s="2"/>
      <c r="AW650" s="2"/>
    </row>
    <row r="651" spans="47:49">
      <c r="AU651" s="2"/>
      <c r="AV651" s="2"/>
      <c r="AW651" s="2"/>
    </row>
    <row r="652" spans="47:49">
      <c r="AU652" s="2"/>
      <c r="AV652" s="2"/>
      <c r="AW652" s="2"/>
    </row>
    <row r="653" spans="47:49">
      <c r="AU653" s="2"/>
      <c r="AV653" s="2"/>
      <c r="AW653" s="2"/>
    </row>
    <row r="654" spans="47:49">
      <c r="AU654" s="2"/>
      <c r="AV654" s="2"/>
      <c r="AW654" s="2"/>
    </row>
    <row r="655" spans="47:49">
      <c r="AU655" s="2"/>
      <c r="AV655" s="2"/>
      <c r="AW655" s="2"/>
    </row>
    <row r="656" spans="47:49">
      <c r="AU656" s="2"/>
      <c r="AV656" s="2"/>
      <c r="AW656" s="2"/>
    </row>
    <row r="657" spans="47:49">
      <c r="AU657" s="2"/>
      <c r="AV657" s="2"/>
      <c r="AW657" s="2"/>
    </row>
    <row r="658" spans="47:49">
      <c r="AU658" s="2"/>
      <c r="AV658" s="2"/>
      <c r="AW658" s="2"/>
    </row>
    <row r="659" spans="47:49">
      <c r="AU659" s="2"/>
      <c r="AV659" s="2"/>
      <c r="AW659" s="2"/>
    </row>
    <row r="660" spans="47:49">
      <c r="AU660" s="2"/>
      <c r="AV660" s="2"/>
      <c r="AW660" s="2"/>
    </row>
    <row r="661" spans="47:49">
      <c r="AU661" s="2"/>
      <c r="AV661" s="2"/>
      <c r="AW661" s="2"/>
    </row>
    <row r="662" spans="47:49">
      <c r="AU662" s="2"/>
      <c r="AV662" s="2"/>
      <c r="AW662" s="2"/>
    </row>
    <row r="663" spans="47:49">
      <c r="AU663" s="2"/>
      <c r="AV663" s="2"/>
      <c r="AW663" s="2"/>
    </row>
    <row r="664" spans="47:49">
      <c r="AU664" s="2"/>
      <c r="AV664" s="2"/>
      <c r="AW664" s="2"/>
    </row>
    <row r="665" spans="47:49">
      <c r="AU665" s="2"/>
      <c r="AV665" s="2"/>
      <c r="AW665" s="2"/>
    </row>
    <row r="666" spans="47:49">
      <c r="AU666" s="2"/>
      <c r="AV666" s="2"/>
      <c r="AW666" s="2"/>
    </row>
    <row r="667" spans="47:49">
      <c r="AU667" s="2"/>
      <c r="AV667" s="2"/>
      <c r="AW667" s="2"/>
    </row>
    <row r="668" spans="47:49">
      <c r="AU668" s="2"/>
      <c r="AV668" s="2"/>
      <c r="AW668" s="2"/>
    </row>
    <row r="669" spans="47:49">
      <c r="AU669" s="2"/>
      <c r="AV669" s="2"/>
      <c r="AW669" s="2"/>
    </row>
    <row r="670" spans="47:49">
      <c r="AU670" s="2"/>
      <c r="AV670" s="2"/>
      <c r="AW670" s="2"/>
    </row>
    <row r="671" spans="47:49">
      <c r="AU671" s="2"/>
      <c r="AV671" s="2"/>
      <c r="AW671" s="2"/>
    </row>
    <row r="672" spans="47:49">
      <c r="AU672" s="2"/>
      <c r="AV672" s="2"/>
      <c r="AW672" s="2"/>
    </row>
    <row r="673" spans="47:49">
      <c r="AU673" s="2"/>
      <c r="AV673" s="2"/>
      <c r="AW673" s="2"/>
    </row>
    <row r="674" spans="47:49">
      <c r="AU674" s="2"/>
      <c r="AV674" s="2"/>
      <c r="AW674" s="2"/>
    </row>
    <row r="675" spans="47:49">
      <c r="AU675" s="2"/>
      <c r="AV675" s="2"/>
      <c r="AW675" s="2"/>
    </row>
    <row r="676" spans="47:49">
      <c r="AU676" s="2"/>
      <c r="AV676" s="2"/>
      <c r="AW676" s="2"/>
    </row>
    <row r="677" spans="47:49">
      <c r="AU677" s="2"/>
      <c r="AV677" s="2"/>
      <c r="AW677" s="2"/>
    </row>
    <row r="678" spans="47:49">
      <c r="AU678" s="2"/>
      <c r="AV678" s="2"/>
      <c r="AW678" s="2"/>
    </row>
    <row r="679" spans="47:49">
      <c r="AU679" s="2"/>
      <c r="AV679" s="2"/>
      <c r="AW679" s="2"/>
    </row>
    <row r="680" spans="47:49">
      <c r="AU680" s="2"/>
      <c r="AV680" s="2"/>
      <c r="AW680" s="2"/>
    </row>
    <row r="681" spans="47:49">
      <c r="AU681" s="2"/>
      <c r="AV681" s="2"/>
      <c r="AW681" s="2"/>
    </row>
    <row r="682" spans="47:49">
      <c r="AU682" s="2"/>
      <c r="AV682" s="2"/>
      <c r="AW682" s="2"/>
    </row>
    <row r="683" spans="47:49">
      <c r="AU683" s="2"/>
      <c r="AV683" s="2"/>
      <c r="AW683" s="2"/>
    </row>
    <row r="684" spans="47:49">
      <c r="AU684" s="2"/>
      <c r="AV684" s="2"/>
      <c r="AW684" s="2"/>
    </row>
    <row r="685" spans="47:49">
      <c r="AU685" s="2"/>
      <c r="AV685" s="2"/>
      <c r="AW685" s="2"/>
    </row>
    <row r="686" spans="47:49">
      <c r="AU686" s="2"/>
      <c r="AV686" s="2"/>
      <c r="AW686" s="2"/>
    </row>
    <row r="687" spans="47:49">
      <c r="AU687" s="2"/>
      <c r="AV687" s="2"/>
      <c r="AW687" s="2"/>
    </row>
    <row r="688" spans="47:49">
      <c r="AU688" s="2"/>
      <c r="AV688" s="2"/>
      <c r="AW688" s="2"/>
    </row>
    <row r="689" spans="47:49">
      <c r="AU689" s="2"/>
      <c r="AV689" s="2"/>
      <c r="AW689" s="2"/>
    </row>
    <row r="690" spans="47:49">
      <c r="AU690" s="2"/>
      <c r="AV690" s="2"/>
      <c r="AW690" s="2"/>
    </row>
    <row r="691" spans="47:49">
      <c r="AU691" s="2"/>
      <c r="AV691" s="2"/>
      <c r="AW691" s="2"/>
    </row>
    <row r="692" spans="47:49">
      <c r="AU692" s="2"/>
      <c r="AV692" s="2"/>
      <c r="AW692" s="2"/>
    </row>
    <row r="693" spans="47:49">
      <c r="AU693" s="2"/>
      <c r="AV693" s="2"/>
      <c r="AW693" s="2"/>
    </row>
    <row r="694" spans="47:49">
      <c r="AU694" s="2"/>
      <c r="AV694" s="2"/>
      <c r="AW694" s="2"/>
    </row>
    <row r="695" spans="47:49">
      <c r="AU695" s="2"/>
      <c r="AV695" s="2"/>
      <c r="AW695" s="2"/>
    </row>
    <row r="696" spans="47:49">
      <c r="AU696" s="2"/>
      <c r="AV696" s="2"/>
      <c r="AW696" s="2"/>
    </row>
    <row r="697" spans="47:49">
      <c r="AU697" s="2"/>
      <c r="AV697" s="2"/>
      <c r="AW697" s="2"/>
    </row>
    <row r="698" spans="47:49">
      <c r="AU698" s="2"/>
      <c r="AV698" s="2"/>
      <c r="AW698" s="2"/>
    </row>
    <row r="699" spans="47:49">
      <c r="AU699" s="2"/>
      <c r="AV699" s="2"/>
      <c r="AW699" s="2"/>
    </row>
    <row r="700" spans="47:49">
      <c r="AU700" s="2"/>
      <c r="AV700" s="2"/>
      <c r="AW700" s="2"/>
    </row>
    <row r="701" spans="47:49">
      <c r="AU701" s="2"/>
      <c r="AV701" s="2"/>
      <c r="AW701" s="2"/>
    </row>
    <row r="702" spans="47:49">
      <c r="AU702" s="2"/>
      <c r="AV702" s="2"/>
      <c r="AW702" s="2"/>
    </row>
    <row r="703" spans="47:49">
      <c r="AU703" s="2"/>
      <c r="AV703" s="2"/>
      <c r="AW703" s="2"/>
    </row>
    <row r="704" spans="47:49">
      <c r="AU704" s="2"/>
      <c r="AV704" s="2"/>
      <c r="AW704" s="2"/>
    </row>
    <row r="705" spans="47:49">
      <c r="AU705" s="2"/>
      <c r="AV705" s="2"/>
      <c r="AW705" s="2"/>
    </row>
    <row r="706" spans="47:49">
      <c r="AU706" s="2"/>
      <c r="AV706" s="2"/>
      <c r="AW706" s="2"/>
    </row>
    <row r="707" spans="47:49">
      <c r="AU707" s="2"/>
      <c r="AV707" s="2"/>
      <c r="AW707" s="2"/>
    </row>
    <row r="708" spans="47:49">
      <c r="AU708" s="2"/>
      <c r="AV708" s="2"/>
      <c r="AW708" s="2"/>
    </row>
    <row r="709" spans="47:49">
      <c r="AU709" s="2"/>
      <c r="AV709" s="2"/>
      <c r="AW709" s="2"/>
    </row>
    <row r="710" spans="47:49">
      <c r="AU710" s="2"/>
      <c r="AV710" s="2"/>
      <c r="AW710" s="2"/>
    </row>
    <row r="711" spans="47:49">
      <c r="AU711" s="2"/>
      <c r="AV711" s="2"/>
      <c r="AW711" s="2"/>
    </row>
    <row r="712" spans="47:49">
      <c r="AU712" s="2"/>
      <c r="AV712" s="2"/>
      <c r="AW712" s="2"/>
    </row>
    <row r="713" spans="47:49">
      <c r="AU713" s="2"/>
      <c r="AV713" s="2"/>
      <c r="AW713" s="2"/>
    </row>
    <row r="714" spans="47:49">
      <c r="AU714" s="2"/>
      <c r="AV714" s="2"/>
      <c r="AW714" s="2"/>
    </row>
    <row r="715" spans="47:49">
      <c r="AU715" s="2"/>
      <c r="AV715" s="2"/>
      <c r="AW715" s="2"/>
    </row>
    <row r="716" spans="47:49">
      <c r="AU716" s="2"/>
      <c r="AV716" s="2"/>
      <c r="AW716" s="2"/>
    </row>
    <row r="717" spans="47:49">
      <c r="AU717" s="2"/>
      <c r="AV717" s="2"/>
      <c r="AW717" s="2"/>
    </row>
    <row r="718" spans="47:49">
      <c r="AU718" s="2"/>
      <c r="AV718" s="2"/>
      <c r="AW718" s="2"/>
    </row>
    <row r="719" spans="47:49">
      <c r="AU719" s="2"/>
      <c r="AV719" s="2"/>
      <c r="AW719" s="2"/>
    </row>
    <row r="720" spans="47:49">
      <c r="AU720" s="2"/>
      <c r="AV720" s="2"/>
      <c r="AW720" s="2"/>
    </row>
    <row r="721" spans="47:49">
      <c r="AU721" s="2"/>
      <c r="AV721" s="2"/>
      <c r="AW721" s="2"/>
    </row>
    <row r="722" spans="47:49">
      <c r="AU722" s="2"/>
      <c r="AV722" s="2"/>
      <c r="AW722" s="2"/>
    </row>
    <row r="723" spans="47:49">
      <c r="AU723" s="2"/>
      <c r="AV723" s="2"/>
      <c r="AW723" s="2"/>
    </row>
    <row r="724" spans="47:49">
      <c r="AU724" s="2"/>
      <c r="AV724" s="2"/>
      <c r="AW724" s="2"/>
    </row>
    <row r="725" spans="47:49">
      <c r="AU725" s="2"/>
      <c r="AV725" s="2"/>
      <c r="AW725" s="2"/>
    </row>
    <row r="726" spans="47:49">
      <c r="AU726" s="2"/>
      <c r="AV726" s="2"/>
      <c r="AW726" s="2"/>
    </row>
    <row r="727" spans="47:49">
      <c r="AU727" s="2"/>
      <c r="AV727" s="2"/>
      <c r="AW727" s="2"/>
    </row>
    <row r="728" spans="47:49">
      <c r="AU728" s="2"/>
      <c r="AV728" s="2"/>
      <c r="AW728" s="2"/>
    </row>
    <row r="729" spans="47:49">
      <c r="AU729" s="2"/>
      <c r="AV729" s="2"/>
      <c r="AW729" s="2"/>
    </row>
    <row r="730" spans="47:49">
      <c r="AU730" s="2"/>
      <c r="AV730" s="2"/>
      <c r="AW730" s="2"/>
    </row>
    <row r="731" spans="47:49">
      <c r="AU731" s="2"/>
      <c r="AV731" s="2"/>
      <c r="AW731" s="2"/>
    </row>
    <row r="732" spans="47:49">
      <c r="AU732" s="2"/>
      <c r="AV732" s="2"/>
      <c r="AW732" s="2"/>
    </row>
    <row r="733" spans="47:49">
      <c r="AU733" s="2"/>
      <c r="AV733" s="2"/>
      <c r="AW733" s="2"/>
    </row>
    <row r="734" spans="47:49">
      <c r="AU734" s="2"/>
      <c r="AV734" s="2"/>
      <c r="AW734" s="2"/>
    </row>
    <row r="735" spans="47:49">
      <c r="AU735" s="2"/>
      <c r="AV735" s="2"/>
      <c r="AW735" s="2"/>
    </row>
    <row r="736" spans="47:49">
      <c r="AU736" s="2"/>
      <c r="AV736" s="2"/>
      <c r="AW736" s="2"/>
    </row>
    <row r="737" spans="47:49">
      <c r="AU737" s="2"/>
      <c r="AV737" s="2"/>
      <c r="AW737" s="2"/>
    </row>
    <row r="738" spans="47:49">
      <c r="AU738" s="2"/>
      <c r="AV738" s="2"/>
      <c r="AW738" s="2"/>
    </row>
    <row r="739" spans="47:49">
      <c r="AU739" s="2"/>
      <c r="AV739" s="2"/>
      <c r="AW739" s="2"/>
    </row>
    <row r="740" spans="47:49">
      <c r="AU740" s="2"/>
      <c r="AV740" s="2"/>
      <c r="AW740" s="2"/>
    </row>
    <row r="741" spans="47:49">
      <c r="AU741" s="2"/>
      <c r="AV741" s="2"/>
      <c r="AW741" s="2"/>
    </row>
    <row r="742" spans="47:49">
      <c r="AU742" s="2"/>
      <c r="AV742" s="2"/>
      <c r="AW742" s="2"/>
    </row>
    <row r="743" spans="47:49">
      <c r="AU743" s="2"/>
      <c r="AV743" s="2"/>
      <c r="AW743" s="2"/>
    </row>
    <row r="744" spans="47:49">
      <c r="AU744" s="2"/>
      <c r="AV744" s="2"/>
      <c r="AW744" s="2"/>
    </row>
    <row r="745" spans="47:49">
      <c r="AU745" s="2"/>
      <c r="AV745" s="2"/>
      <c r="AW745" s="2"/>
    </row>
    <row r="746" spans="47:49">
      <c r="AU746" s="2"/>
      <c r="AV746" s="2"/>
      <c r="AW746" s="2"/>
    </row>
    <row r="747" spans="47:49">
      <c r="AU747" s="2"/>
      <c r="AV747" s="2"/>
      <c r="AW747" s="2"/>
    </row>
    <row r="748" spans="47:49">
      <c r="AU748" s="2"/>
      <c r="AV748" s="2"/>
      <c r="AW748" s="2"/>
    </row>
    <row r="749" spans="47:49">
      <c r="AU749" s="2"/>
      <c r="AV749" s="2"/>
      <c r="AW749" s="2"/>
    </row>
    <row r="750" spans="47:49">
      <c r="AU750" s="2"/>
      <c r="AV750" s="2"/>
      <c r="AW750" s="2"/>
    </row>
    <row r="751" spans="47:49">
      <c r="AU751" s="2"/>
      <c r="AV751" s="2"/>
      <c r="AW751" s="2"/>
    </row>
    <row r="752" spans="47:49">
      <c r="AU752" s="2"/>
      <c r="AV752" s="2"/>
      <c r="AW752" s="2"/>
    </row>
    <row r="753" spans="47:49">
      <c r="AU753" s="2"/>
      <c r="AV753" s="2"/>
      <c r="AW753" s="2"/>
    </row>
    <row r="754" spans="47:49">
      <c r="AU754" s="2"/>
      <c r="AV754" s="2"/>
      <c r="AW754" s="2"/>
    </row>
    <row r="755" spans="47:49">
      <c r="AU755" s="2"/>
      <c r="AV755" s="2"/>
      <c r="AW755" s="2"/>
    </row>
    <row r="756" spans="47:49">
      <c r="AU756" s="2"/>
      <c r="AV756" s="2"/>
      <c r="AW756" s="2"/>
    </row>
    <row r="757" spans="47:49">
      <c r="AU757" s="2"/>
      <c r="AV757" s="2"/>
      <c r="AW757" s="2"/>
    </row>
    <row r="758" spans="47:49">
      <c r="AU758" s="2"/>
      <c r="AV758" s="2"/>
      <c r="AW758" s="2"/>
    </row>
    <row r="759" spans="47:49">
      <c r="AU759" s="2"/>
      <c r="AV759" s="2"/>
      <c r="AW759" s="2"/>
    </row>
    <row r="760" spans="47:49">
      <c r="AU760" s="2"/>
      <c r="AV760" s="2"/>
      <c r="AW760" s="2"/>
    </row>
    <row r="761" spans="47:49">
      <c r="AU761" s="2"/>
      <c r="AV761" s="2"/>
      <c r="AW761" s="2"/>
    </row>
    <row r="762" spans="47:49">
      <c r="AU762" s="2"/>
      <c r="AV762" s="2"/>
      <c r="AW762" s="2"/>
    </row>
    <row r="763" spans="47:49">
      <c r="AU763" s="2"/>
      <c r="AV763" s="2"/>
      <c r="AW763" s="2"/>
    </row>
    <row r="764" spans="47:49">
      <c r="AU764" s="2"/>
      <c r="AV764" s="2"/>
      <c r="AW764" s="2"/>
    </row>
    <row r="765" spans="47:49">
      <c r="AU765" s="2"/>
      <c r="AV765" s="2"/>
      <c r="AW765" s="2"/>
    </row>
    <row r="766" spans="47:49">
      <c r="AU766" s="2"/>
      <c r="AV766" s="2"/>
      <c r="AW766" s="2"/>
    </row>
    <row r="767" spans="47:49">
      <c r="AU767" s="2"/>
      <c r="AV767" s="2"/>
      <c r="AW767" s="2"/>
    </row>
    <row r="768" spans="47:49">
      <c r="AU768" s="2"/>
      <c r="AV768" s="2"/>
      <c r="AW768" s="2"/>
    </row>
    <row r="769" spans="47:49">
      <c r="AU769" s="2"/>
      <c r="AV769" s="2"/>
      <c r="AW769" s="2"/>
    </row>
    <row r="770" spans="47:49">
      <c r="AU770" s="2"/>
      <c r="AV770" s="2"/>
      <c r="AW770" s="2"/>
    </row>
    <row r="771" spans="47:49">
      <c r="AU771" s="2"/>
      <c r="AV771" s="2"/>
      <c r="AW771" s="2"/>
    </row>
    <row r="772" spans="47:49">
      <c r="AU772" s="2"/>
      <c r="AV772" s="2"/>
      <c r="AW772" s="2"/>
    </row>
    <row r="773" spans="47:49">
      <c r="AU773" s="2"/>
      <c r="AV773" s="2"/>
      <c r="AW773" s="2"/>
    </row>
    <row r="774" spans="47:49">
      <c r="AU774" s="2"/>
      <c r="AV774" s="2"/>
      <c r="AW774" s="2"/>
    </row>
    <row r="775" spans="47:49">
      <c r="AU775" s="2"/>
      <c r="AV775" s="2"/>
      <c r="AW775" s="2"/>
    </row>
    <row r="776" spans="47:49">
      <c r="AU776" s="2"/>
      <c r="AV776" s="2"/>
      <c r="AW776" s="2"/>
    </row>
    <row r="777" spans="47:49">
      <c r="AU777" s="2"/>
      <c r="AV777" s="2"/>
      <c r="AW777" s="2"/>
    </row>
    <row r="778" spans="47:49">
      <c r="AU778" s="2"/>
      <c r="AV778" s="2"/>
      <c r="AW778" s="2"/>
    </row>
    <row r="779" spans="47:49">
      <c r="AU779" s="2"/>
      <c r="AV779" s="2"/>
      <c r="AW779" s="2"/>
    </row>
    <row r="780" spans="47:49">
      <c r="AU780" s="2"/>
      <c r="AV780" s="2"/>
      <c r="AW780" s="2"/>
    </row>
    <row r="781" spans="47:49">
      <c r="AU781" s="2"/>
      <c r="AV781" s="2"/>
      <c r="AW781" s="2"/>
    </row>
    <row r="782" spans="47:49">
      <c r="AU782" s="2"/>
      <c r="AV782" s="2"/>
      <c r="AW782" s="2"/>
    </row>
    <row r="783" spans="47:49">
      <c r="AU783" s="2"/>
      <c r="AV783" s="2"/>
      <c r="AW783" s="2"/>
    </row>
    <row r="784" spans="47:49">
      <c r="AU784" s="2"/>
      <c r="AV784" s="2"/>
      <c r="AW784" s="2"/>
    </row>
    <row r="785" spans="47:49">
      <c r="AU785" s="2"/>
      <c r="AV785" s="2"/>
      <c r="AW785" s="2"/>
    </row>
    <row r="786" spans="47:49">
      <c r="AU786" s="2"/>
      <c r="AV786" s="2"/>
      <c r="AW786" s="2"/>
    </row>
    <row r="787" spans="47:49">
      <c r="AU787" s="2"/>
      <c r="AV787" s="2"/>
      <c r="AW787" s="2"/>
    </row>
    <row r="788" spans="47:49">
      <c r="AU788" s="2"/>
      <c r="AV788" s="2"/>
      <c r="AW788" s="2"/>
    </row>
    <row r="789" spans="47:49">
      <c r="AU789" s="2"/>
      <c r="AV789" s="2"/>
      <c r="AW789" s="2"/>
    </row>
    <row r="790" spans="47:49">
      <c r="AU790" s="2"/>
      <c r="AV790" s="2"/>
      <c r="AW790" s="2"/>
    </row>
    <row r="791" spans="47:49">
      <c r="AU791" s="2"/>
      <c r="AV791" s="2"/>
      <c r="AW791" s="2"/>
    </row>
    <row r="792" spans="47:49">
      <c r="AU792" s="2"/>
      <c r="AV792" s="2"/>
      <c r="AW792" s="2"/>
    </row>
    <row r="793" spans="47:49">
      <c r="AU793" s="2"/>
      <c r="AV793" s="2"/>
      <c r="AW793" s="2"/>
    </row>
    <row r="794" spans="47:49">
      <c r="AU794" s="2"/>
      <c r="AV794" s="2"/>
      <c r="AW794" s="2"/>
    </row>
    <row r="795" spans="47:49">
      <c r="AU795" s="2"/>
      <c r="AV795" s="2"/>
      <c r="AW795" s="2"/>
    </row>
    <row r="796" spans="47:49">
      <c r="AU796" s="2"/>
      <c r="AV796" s="2"/>
      <c r="AW796" s="2"/>
    </row>
    <row r="797" spans="47:49">
      <c r="AU797" s="2"/>
      <c r="AV797" s="2"/>
      <c r="AW797" s="2"/>
    </row>
    <row r="798" spans="47:49">
      <c r="AU798" s="2"/>
      <c r="AV798" s="2"/>
      <c r="AW798" s="2"/>
    </row>
    <row r="799" spans="47:49">
      <c r="AU799" s="2"/>
      <c r="AV799" s="2"/>
      <c r="AW799" s="2"/>
    </row>
    <row r="800" spans="47:49">
      <c r="AU800" s="2"/>
      <c r="AV800" s="2"/>
      <c r="AW800" s="2"/>
    </row>
    <row r="801" spans="47:49">
      <c r="AU801" s="2"/>
      <c r="AV801" s="2"/>
      <c r="AW801" s="2"/>
    </row>
    <row r="802" spans="47:49">
      <c r="AU802" s="2"/>
      <c r="AV802" s="2"/>
      <c r="AW802" s="2"/>
    </row>
    <row r="803" spans="47:49">
      <c r="AU803" s="2"/>
      <c r="AV803" s="2"/>
      <c r="AW803" s="2"/>
    </row>
    <row r="804" spans="47:49">
      <c r="AU804" s="2"/>
      <c r="AV804" s="2"/>
      <c r="AW804" s="2"/>
    </row>
    <row r="805" spans="47:49">
      <c r="AU805" s="2"/>
      <c r="AV805" s="2"/>
      <c r="AW805" s="2"/>
    </row>
    <row r="806" spans="47:49">
      <c r="AU806" s="2"/>
      <c r="AV806" s="2"/>
      <c r="AW806" s="2"/>
    </row>
    <row r="807" spans="47:49">
      <c r="AU807" s="2"/>
      <c r="AV807" s="2"/>
      <c r="AW807" s="2"/>
    </row>
    <row r="808" spans="47:49">
      <c r="AU808" s="2"/>
      <c r="AV808" s="2"/>
      <c r="AW808" s="2"/>
    </row>
    <row r="809" spans="47:49">
      <c r="AU809" s="2"/>
      <c r="AV809" s="2"/>
      <c r="AW809" s="2"/>
    </row>
    <row r="810" spans="47:49">
      <c r="AU810" s="2"/>
      <c r="AV810" s="2"/>
      <c r="AW810" s="2"/>
    </row>
    <row r="811" spans="47:49">
      <c r="AU811" s="2"/>
      <c r="AV811" s="2"/>
      <c r="AW811" s="2"/>
    </row>
    <row r="812" spans="47:49">
      <c r="AU812" s="2"/>
      <c r="AV812" s="2"/>
      <c r="AW812" s="2"/>
    </row>
    <row r="813" spans="47:49">
      <c r="AU813" s="2"/>
      <c r="AV813" s="2"/>
      <c r="AW813" s="2"/>
    </row>
    <row r="814" spans="47:49">
      <c r="AU814" s="2"/>
      <c r="AV814" s="2"/>
      <c r="AW814" s="2"/>
    </row>
    <row r="815" spans="47:49">
      <c r="AU815" s="2"/>
      <c r="AV815" s="2"/>
      <c r="AW815" s="2"/>
    </row>
    <row r="816" spans="47:49">
      <c r="AU816" s="2"/>
      <c r="AV816" s="2"/>
      <c r="AW816" s="2"/>
    </row>
    <row r="817" spans="47:49">
      <c r="AU817" s="2"/>
      <c r="AV817" s="2"/>
      <c r="AW817" s="2"/>
    </row>
    <row r="818" spans="47:49">
      <c r="AU818" s="2"/>
      <c r="AV818" s="2"/>
      <c r="AW818" s="2"/>
    </row>
    <row r="819" spans="47:49">
      <c r="AU819" s="2"/>
      <c r="AV819" s="2"/>
      <c r="AW819" s="2"/>
    </row>
    <row r="820" spans="47:49">
      <c r="AU820" s="2"/>
      <c r="AV820" s="2"/>
      <c r="AW820" s="2"/>
    </row>
    <row r="821" spans="47:49">
      <c r="AU821" s="2"/>
      <c r="AV821" s="2"/>
      <c r="AW821" s="2"/>
    </row>
    <row r="822" spans="47:49">
      <c r="AU822" s="2"/>
      <c r="AV822" s="2"/>
      <c r="AW822" s="2"/>
    </row>
    <row r="823" spans="47:49">
      <c r="AU823" s="2"/>
      <c r="AV823" s="2"/>
      <c r="AW823" s="2"/>
    </row>
    <row r="824" spans="47:49">
      <c r="AU824" s="2"/>
      <c r="AV824" s="2"/>
      <c r="AW824" s="2"/>
    </row>
    <row r="825" spans="47:49">
      <c r="AU825" s="2"/>
      <c r="AV825" s="2"/>
      <c r="AW825" s="2"/>
    </row>
    <row r="826" spans="47:49">
      <c r="AU826" s="2"/>
      <c r="AV826" s="2"/>
      <c r="AW826" s="2"/>
    </row>
    <row r="827" spans="47:49">
      <c r="AU827" s="2"/>
      <c r="AV827" s="2"/>
      <c r="AW827" s="2"/>
    </row>
    <row r="828" spans="47:49">
      <c r="AU828" s="2"/>
      <c r="AV828" s="2"/>
      <c r="AW828" s="2"/>
    </row>
    <row r="829" spans="47:49">
      <c r="AU829" s="2"/>
      <c r="AV829" s="2"/>
      <c r="AW829" s="2"/>
    </row>
    <row r="830" spans="47:49">
      <c r="AU830" s="2"/>
      <c r="AV830" s="2"/>
      <c r="AW830" s="2"/>
    </row>
    <row r="831" spans="47:49">
      <c r="AU831" s="2"/>
      <c r="AV831" s="2"/>
      <c r="AW831" s="2"/>
    </row>
    <row r="832" spans="47:49">
      <c r="AU832" s="2"/>
      <c r="AV832" s="2"/>
      <c r="AW832" s="2"/>
    </row>
    <row r="833" spans="47:49">
      <c r="AU833" s="2"/>
      <c r="AV833" s="2"/>
      <c r="AW833" s="2"/>
    </row>
    <row r="834" spans="47:49">
      <c r="AU834" s="2"/>
      <c r="AV834" s="2"/>
      <c r="AW834" s="2"/>
    </row>
    <row r="835" spans="47:49">
      <c r="AU835" s="2"/>
      <c r="AV835" s="2"/>
      <c r="AW835" s="2"/>
    </row>
    <row r="836" spans="47:49">
      <c r="AU836" s="2"/>
      <c r="AV836" s="2"/>
      <c r="AW836" s="2"/>
    </row>
    <row r="837" spans="47:49">
      <c r="AU837" s="2"/>
      <c r="AV837" s="2"/>
      <c r="AW837" s="2"/>
    </row>
    <row r="838" spans="47:49">
      <c r="AU838" s="2"/>
      <c r="AV838" s="2"/>
      <c r="AW838" s="2"/>
    </row>
    <row r="839" spans="47:49">
      <c r="AU839" s="2"/>
      <c r="AV839" s="2"/>
      <c r="AW839" s="2"/>
    </row>
    <row r="840" spans="47:49">
      <c r="AU840" s="2"/>
      <c r="AV840" s="2"/>
      <c r="AW840" s="2"/>
    </row>
    <row r="841" spans="47:49">
      <c r="AU841" s="2"/>
      <c r="AV841" s="2"/>
      <c r="AW841" s="2"/>
    </row>
    <row r="842" spans="47:49">
      <c r="AU842" s="2"/>
      <c r="AV842" s="2"/>
      <c r="AW842" s="2"/>
    </row>
    <row r="843" spans="47:49">
      <c r="AU843" s="2"/>
      <c r="AV843" s="2"/>
      <c r="AW843" s="2"/>
    </row>
    <row r="844" spans="47:49">
      <c r="AU844" s="2"/>
      <c r="AV844" s="2"/>
      <c r="AW844" s="2"/>
    </row>
    <row r="845" spans="47:49">
      <c r="AU845" s="2"/>
      <c r="AV845" s="2"/>
      <c r="AW845" s="2"/>
    </row>
    <row r="846" spans="47:49">
      <c r="AU846" s="2"/>
      <c r="AV846" s="2"/>
      <c r="AW846" s="2"/>
    </row>
    <row r="847" spans="47:49">
      <c r="AU847" s="2"/>
      <c r="AV847" s="2"/>
      <c r="AW847" s="2"/>
    </row>
    <row r="848" spans="47:49">
      <c r="AU848" s="2"/>
      <c r="AV848" s="2"/>
      <c r="AW848" s="2"/>
    </row>
    <row r="849" spans="47:49">
      <c r="AU849" s="2"/>
      <c r="AV849" s="2"/>
      <c r="AW849" s="2"/>
    </row>
    <row r="850" spans="47:49">
      <c r="AU850" s="2"/>
      <c r="AV850" s="2"/>
      <c r="AW850" s="2"/>
    </row>
    <row r="851" spans="47:49">
      <c r="AU851" s="2"/>
      <c r="AV851" s="2"/>
      <c r="AW851" s="2"/>
    </row>
    <row r="852" spans="47:49">
      <c r="AU852" s="2"/>
      <c r="AV852" s="2"/>
      <c r="AW852" s="2"/>
    </row>
    <row r="853" spans="47:49">
      <c r="AU853" s="2"/>
      <c r="AV853" s="2"/>
      <c r="AW853" s="2"/>
    </row>
    <row r="854" spans="47:49">
      <c r="AU854" s="2"/>
      <c r="AV854" s="2"/>
      <c r="AW854" s="2"/>
    </row>
    <row r="855" spans="47:49">
      <c r="AU855" s="2"/>
      <c r="AV855" s="2"/>
      <c r="AW855" s="2"/>
    </row>
    <row r="856" spans="47:49">
      <c r="AU856" s="2"/>
      <c r="AV856" s="2"/>
      <c r="AW856" s="2"/>
    </row>
    <row r="857" spans="47:49">
      <c r="AU857" s="2"/>
      <c r="AV857" s="2"/>
      <c r="AW857" s="2"/>
    </row>
    <row r="858" spans="47:49">
      <c r="AU858" s="2"/>
      <c r="AV858" s="2"/>
      <c r="AW858" s="2"/>
    </row>
    <row r="859" spans="47:49">
      <c r="AU859" s="2"/>
      <c r="AV859" s="2"/>
      <c r="AW859" s="2"/>
    </row>
    <row r="860" spans="47:49">
      <c r="AU860" s="2"/>
      <c r="AV860" s="2"/>
      <c r="AW860" s="2"/>
    </row>
    <row r="861" spans="47:49">
      <c r="AU861" s="2"/>
      <c r="AV861" s="2"/>
      <c r="AW861" s="2"/>
    </row>
    <row r="862" spans="47:49">
      <c r="AU862" s="2"/>
      <c r="AV862" s="2"/>
      <c r="AW862" s="2"/>
    </row>
    <row r="863" spans="47:49">
      <c r="AU863" s="2"/>
      <c r="AV863" s="2"/>
      <c r="AW863" s="2"/>
    </row>
    <row r="864" spans="47:49">
      <c r="AU864" s="2"/>
      <c r="AV864" s="2"/>
      <c r="AW864" s="2"/>
    </row>
    <row r="865" spans="47:49">
      <c r="AU865" s="2"/>
      <c r="AV865" s="2"/>
      <c r="AW865" s="2"/>
    </row>
    <row r="866" spans="47:49">
      <c r="AU866" s="2"/>
      <c r="AV866" s="2"/>
      <c r="AW866" s="2"/>
    </row>
    <row r="867" spans="47:49">
      <c r="AU867" s="2"/>
      <c r="AV867" s="2"/>
      <c r="AW867" s="2"/>
    </row>
    <row r="868" spans="47:49">
      <c r="AU868" s="2"/>
      <c r="AV868" s="2"/>
      <c r="AW868" s="2"/>
    </row>
    <row r="869" spans="47:49">
      <c r="AU869" s="2"/>
      <c r="AV869" s="2"/>
      <c r="AW869" s="2"/>
    </row>
    <row r="870" spans="47:49">
      <c r="AU870" s="2"/>
      <c r="AV870" s="2"/>
      <c r="AW870" s="2"/>
    </row>
    <row r="871" spans="47:49">
      <c r="AU871" s="2"/>
      <c r="AV871" s="2"/>
      <c r="AW871" s="2"/>
    </row>
    <row r="872" spans="47:49">
      <c r="AU872" s="2"/>
      <c r="AV872" s="2"/>
      <c r="AW872" s="2"/>
    </row>
    <row r="873" spans="47:49">
      <c r="AU873" s="2"/>
      <c r="AV873" s="2"/>
      <c r="AW873" s="2"/>
    </row>
    <row r="874" spans="47:49">
      <c r="AU874" s="2"/>
      <c r="AV874" s="2"/>
      <c r="AW874" s="2"/>
    </row>
    <row r="875" spans="47:49">
      <c r="AU875" s="2"/>
      <c r="AV875" s="2"/>
      <c r="AW875" s="2"/>
    </row>
    <row r="876" spans="47:49">
      <c r="AU876" s="2"/>
      <c r="AV876" s="2"/>
      <c r="AW876" s="2"/>
    </row>
    <row r="877" spans="47:49">
      <c r="AU877" s="2"/>
      <c r="AV877" s="2"/>
      <c r="AW877" s="2"/>
    </row>
    <row r="878" spans="47:49">
      <c r="AU878" s="2"/>
      <c r="AV878" s="2"/>
      <c r="AW878" s="2"/>
    </row>
    <row r="879" spans="47:49">
      <c r="AU879" s="2"/>
      <c r="AV879" s="2"/>
      <c r="AW879" s="2"/>
    </row>
    <row r="880" spans="47:49">
      <c r="AU880" s="2"/>
      <c r="AV880" s="2"/>
      <c r="AW880" s="2"/>
    </row>
    <row r="881" spans="47:49">
      <c r="AU881" s="2"/>
      <c r="AV881" s="2"/>
      <c r="AW881" s="2"/>
    </row>
    <row r="882" spans="47:49">
      <c r="AU882" s="2"/>
      <c r="AV882" s="2"/>
      <c r="AW882" s="2"/>
    </row>
    <row r="883" spans="47:49">
      <c r="AU883" s="2"/>
      <c r="AV883" s="2"/>
      <c r="AW883" s="2"/>
    </row>
    <row r="884" spans="47:49">
      <c r="AU884" s="2"/>
      <c r="AV884" s="2"/>
      <c r="AW884" s="2"/>
    </row>
    <row r="885" spans="47:49">
      <c r="AU885" s="2"/>
      <c r="AV885" s="2"/>
      <c r="AW885" s="2"/>
    </row>
    <row r="886" spans="47:49">
      <c r="AU886" s="2"/>
      <c r="AV886" s="2"/>
      <c r="AW886" s="2"/>
    </row>
    <row r="887" spans="47:49">
      <c r="AU887" s="2"/>
      <c r="AV887" s="2"/>
      <c r="AW887" s="2"/>
    </row>
    <row r="888" spans="47:49">
      <c r="AU888" s="2"/>
      <c r="AV888" s="2"/>
      <c r="AW888" s="2"/>
    </row>
    <row r="889" spans="47:49">
      <c r="AU889" s="2"/>
      <c r="AV889" s="2"/>
      <c r="AW889" s="2"/>
    </row>
    <row r="890" spans="47:49">
      <c r="AU890" s="2"/>
      <c r="AV890" s="2"/>
      <c r="AW890" s="2"/>
    </row>
    <row r="891" spans="47:49">
      <c r="AU891" s="2"/>
      <c r="AV891" s="2"/>
      <c r="AW891" s="2"/>
    </row>
    <row r="892" spans="47:49">
      <c r="AU892" s="2"/>
      <c r="AV892" s="2"/>
      <c r="AW892" s="2"/>
    </row>
    <row r="893" spans="47:49">
      <c r="AU893" s="2"/>
      <c r="AV893" s="2"/>
      <c r="AW893" s="2"/>
    </row>
    <row r="894" spans="47:49">
      <c r="AU894" s="2"/>
      <c r="AV894" s="2"/>
      <c r="AW894" s="2"/>
    </row>
    <row r="895" spans="47:49">
      <c r="AU895" s="2"/>
      <c r="AV895" s="2"/>
      <c r="AW895" s="2"/>
    </row>
    <row r="896" spans="47:49">
      <c r="AU896" s="2"/>
      <c r="AV896" s="2"/>
      <c r="AW896" s="2"/>
    </row>
    <row r="897" spans="47:49">
      <c r="AU897" s="2"/>
      <c r="AV897" s="2"/>
      <c r="AW897" s="2"/>
    </row>
    <row r="898" spans="47:49">
      <c r="AU898" s="2"/>
      <c r="AV898" s="2"/>
      <c r="AW898" s="2"/>
    </row>
    <row r="899" spans="47:49">
      <c r="AU899" s="2"/>
      <c r="AV899" s="2"/>
      <c r="AW899" s="2"/>
    </row>
    <row r="900" spans="47:49">
      <c r="AU900" s="2"/>
      <c r="AV900" s="2"/>
      <c r="AW900" s="2"/>
    </row>
    <row r="901" spans="47:49">
      <c r="AU901" s="2"/>
      <c r="AV901" s="2"/>
      <c r="AW901" s="2"/>
    </row>
    <row r="902" spans="47:49">
      <c r="AU902" s="2"/>
      <c r="AV902" s="2"/>
      <c r="AW902" s="2"/>
    </row>
    <row r="903" spans="47:49">
      <c r="AU903" s="2"/>
      <c r="AV903" s="2"/>
      <c r="AW903" s="2"/>
    </row>
    <row r="904" spans="47:49">
      <c r="AU904" s="2"/>
      <c r="AV904" s="2"/>
      <c r="AW904" s="2"/>
    </row>
    <row r="905" spans="47:49">
      <c r="AU905" s="2"/>
      <c r="AV905" s="2"/>
      <c r="AW905" s="2"/>
    </row>
    <row r="906" spans="47:49">
      <c r="AU906" s="2"/>
      <c r="AV906" s="2"/>
      <c r="AW906" s="2"/>
    </row>
    <row r="907" spans="47:49">
      <c r="AU907" s="2"/>
      <c r="AV907" s="2"/>
      <c r="AW907" s="2"/>
    </row>
    <row r="908" spans="47:49">
      <c r="AU908" s="2"/>
      <c r="AV908" s="2"/>
      <c r="AW908" s="2"/>
    </row>
    <row r="909" spans="47:49">
      <c r="AU909" s="2"/>
      <c r="AV909" s="2"/>
      <c r="AW909" s="2"/>
    </row>
    <row r="910" spans="47:49">
      <c r="AU910" s="2"/>
      <c r="AV910" s="2"/>
      <c r="AW910" s="2"/>
    </row>
    <row r="911" spans="47:49">
      <c r="AU911" s="2"/>
      <c r="AV911" s="2"/>
      <c r="AW911" s="2"/>
    </row>
    <row r="912" spans="47:49">
      <c r="AU912" s="2"/>
      <c r="AV912" s="2"/>
      <c r="AW912" s="2"/>
    </row>
    <row r="913" spans="47:49">
      <c r="AU913" s="2"/>
      <c r="AV913" s="2"/>
      <c r="AW913" s="2"/>
    </row>
    <row r="914" spans="47:49">
      <c r="AU914" s="2"/>
      <c r="AV914" s="2"/>
      <c r="AW914" s="2"/>
    </row>
    <row r="915" spans="47:49">
      <c r="AU915" s="2"/>
      <c r="AV915" s="2"/>
      <c r="AW915" s="2"/>
    </row>
    <row r="916" spans="47:49">
      <c r="AU916" s="2"/>
      <c r="AV916" s="2"/>
      <c r="AW916" s="2"/>
    </row>
    <row r="917" spans="47:49">
      <c r="AU917" s="2"/>
      <c r="AV917" s="2"/>
      <c r="AW917" s="2"/>
    </row>
    <row r="918" spans="47:49">
      <c r="AU918" s="2"/>
      <c r="AV918" s="2"/>
      <c r="AW918" s="2"/>
    </row>
    <row r="919" spans="47:49">
      <c r="AU919" s="2"/>
      <c r="AV919" s="2"/>
      <c r="AW919" s="2"/>
    </row>
    <row r="920" spans="47:49">
      <c r="AU920" s="2"/>
      <c r="AV920" s="2"/>
      <c r="AW920" s="2"/>
    </row>
    <row r="921" spans="47:49">
      <c r="AU921" s="2"/>
      <c r="AV921" s="2"/>
      <c r="AW921" s="2"/>
    </row>
    <row r="922" spans="47:49">
      <c r="AU922" s="2"/>
      <c r="AV922" s="2"/>
      <c r="AW922" s="2"/>
    </row>
    <row r="923" spans="47:49">
      <c r="AU923" s="2"/>
      <c r="AV923" s="2"/>
      <c r="AW923" s="2"/>
    </row>
    <row r="924" spans="47:49">
      <c r="AU924" s="2"/>
      <c r="AV924" s="2"/>
      <c r="AW924" s="2"/>
    </row>
    <row r="925" spans="47:49">
      <c r="AU925" s="2"/>
      <c r="AV925" s="2"/>
      <c r="AW925" s="2"/>
    </row>
    <row r="926" spans="47:49">
      <c r="AU926" s="2"/>
      <c r="AV926" s="2"/>
      <c r="AW926" s="2"/>
    </row>
    <row r="927" spans="47:49">
      <c r="AU927" s="2"/>
      <c r="AV927" s="2"/>
      <c r="AW927" s="2"/>
    </row>
    <row r="928" spans="47:49">
      <c r="AU928" s="2"/>
      <c r="AV928" s="2"/>
      <c r="AW928" s="2"/>
    </row>
    <row r="929" spans="47:49">
      <c r="AU929" s="2"/>
      <c r="AV929" s="2"/>
      <c r="AW929" s="2"/>
    </row>
    <row r="930" spans="47:49">
      <c r="AU930" s="2"/>
      <c r="AV930" s="2"/>
      <c r="AW930" s="2"/>
    </row>
    <row r="931" spans="47:49">
      <c r="AU931" s="2"/>
      <c r="AV931" s="2"/>
      <c r="AW931" s="2"/>
    </row>
    <row r="932" spans="47:49">
      <c r="AU932" s="2"/>
      <c r="AV932" s="2"/>
      <c r="AW932" s="2"/>
    </row>
    <row r="933" spans="47:49">
      <c r="AU933" s="2"/>
      <c r="AV933" s="2"/>
      <c r="AW933" s="2"/>
    </row>
    <row r="934" spans="47:49">
      <c r="AU934" s="2"/>
      <c r="AV934" s="2"/>
      <c r="AW934" s="2"/>
    </row>
    <row r="935" spans="47:49">
      <c r="AU935" s="2"/>
      <c r="AV935" s="2"/>
      <c r="AW935" s="2"/>
    </row>
    <row r="936" spans="47:49">
      <c r="AU936" s="2"/>
      <c r="AV936" s="2"/>
      <c r="AW936" s="2"/>
    </row>
    <row r="937" spans="47:49">
      <c r="AU937" s="2"/>
      <c r="AV937" s="2"/>
      <c r="AW937" s="2"/>
    </row>
    <row r="938" spans="47:49">
      <c r="AU938" s="2"/>
      <c r="AV938" s="2"/>
      <c r="AW938" s="2"/>
    </row>
    <row r="939" spans="47:49">
      <c r="AU939" s="2"/>
      <c r="AV939" s="2"/>
      <c r="AW939" s="2"/>
    </row>
    <row r="940" spans="47:49">
      <c r="AU940" s="2"/>
      <c r="AV940" s="2"/>
      <c r="AW940" s="2"/>
    </row>
    <row r="941" spans="47:49">
      <c r="AU941" s="2"/>
      <c r="AV941" s="2"/>
      <c r="AW941" s="2"/>
    </row>
    <row r="942" spans="47:49">
      <c r="AU942" s="2"/>
      <c r="AV942" s="2"/>
      <c r="AW942" s="2"/>
    </row>
    <row r="943" spans="47:49">
      <c r="AU943" s="2"/>
      <c r="AV943" s="2"/>
      <c r="AW943" s="2"/>
    </row>
    <row r="944" spans="47:49">
      <c r="AU944" s="2"/>
      <c r="AV944" s="2"/>
      <c r="AW944" s="2"/>
    </row>
    <row r="945" spans="47:49">
      <c r="AU945" s="2"/>
      <c r="AV945" s="2"/>
      <c r="AW945" s="2"/>
    </row>
    <row r="946" spans="47:49">
      <c r="AU946" s="2"/>
      <c r="AV946" s="2"/>
      <c r="AW946" s="2"/>
    </row>
    <row r="947" spans="47:49">
      <c r="AU947" s="2"/>
      <c r="AV947" s="2"/>
      <c r="AW947" s="2"/>
    </row>
    <row r="948" spans="47:49">
      <c r="AU948" s="2"/>
      <c r="AV948" s="2"/>
      <c r="AW948" s="2"/>
    </row>
    <row r="949" spans="47:49">
      <c r="AU949" s="2"/>
      <c r="AV949" s="2"/>
      <c r="AW949" s="2"/>
    </row>
    <row r="950" spans="47:49">
      <c r="AU950" s="2"/>
      <c r="AV950" s="2"/>
      <c r="AW950" s="2"/>
    </row>
    <row r="951" spans="47:49">
      <c r="AU951" s="2"/>
      <c r="AV951" s="2"/>
      <c r="AW951" s="2"/>
    </row>
    <row r="952" spans="47:49">
      <c r="AU952" s="2"/>
      <c r="AV952" s="2"/>
      <c r="AW952" s="2"/>
    </row>
    <row r="953" spans="47:49">
      <c r="AU953" s="2"/>
      <c r="AV953" s="2"/>
      <c r="AW953" s="2"/>
    </row>
    <row r="954" spans="47:49">
      <c r="AU954" s="2"/>
      <c r="AV954" s="2"/>
      <c r="AW954" s="2"/>
    </row>
    <row r="955" spans="47:49">
      <c r="AU955" s="2"/>
      <c r="AV955" s="2"/>
      <c r="AW955" s="2"/>
    </row>
    <row r="956" spans="47:49">
      <c r="AU956" s="2"/>
      <c r="AV956" s="2"/>
      <c r="AW956" s="2"/>
    </row>
    <row r="957" spans="47:49">
      <c r="AU957" s="2"/>
      <c r="AV957" s="2"/>
      <c r="AW957" s="2"/>
    </row>
    <row r="958" spans="47:49">
      <c r="AU958" s="2"/>
      <c r="AV958" s="2"/>
      <c r="AW958" s="2"/>
    </row>
    <row r="959" spans="47:49">
      <c r="AU959" s="2"/>
      <c r="AV959" s="2"/>
      <c r="AW959" s="2"/>
    </row>
    <row r="960" spans="47:49">
      <c r="AU960" s="2"/>
      <c r="AV960" s="2"/>
      <c r="AW960" s="2"/>
    </row>
    <row r="961" spans="47:49">
      <c r="AU961" s="2"/>
      <c r="AV961" s="2"/>
      <c r="AW961" s="2"/>
    </row>
    <row r="962" spans="47:49">
      <c r="AU962" s="2"/>
      <c r="AV962" s="2"/>
      <c r="AW962" s="2"/>
    </row>
    <row r="963" spans="47:49">
      <c r="AU963" s="2"/>
      <c r="AV963" s="2"/>
      <c r="AW963" s="2"/>
    </row>
    <row r="964" spans="47:49">
      <c r="AU964" s="2"/>
      <c r="AV964" s="2"/>
      <c r="AW964" s="2"/>
    </row>
    <row r="965" spans="47:49">
      <c r="AU965" s="2"/>
      <c r="AV965" s="2"/>
      <c r="AW965" s="2"/>
    </row>
    <row r="966" spans="47:49">
      <c r="AU966" s="2"/>
      <c r="AV966" s="2"/>
      <c r="AW966" s="2"/>
    </row>
    <row r="967" spans="47:49">
      <c r="AU967" s="2"/>
      <c r="AV967" s="2"/>
      <c r="AW967" s="2"/>
    </row>
    <row r="968" spans="47:49">
      <c r="AU968" s="2"/>
      <c r="AV968" s="2"/>
      <c r="AW968" s="2"/>
    </row>
    <row r="969" spans="47:49">
      <c r="AU969" s="2"/>
      <c r="AV969" s="2"/>
      <c r="AW969" s="2"/>
    </row>
    <row r="970" spans="47:49">
      <c r="AU970" s="2"/>
      <c r="AV970" s="2"/>
      <c r="AW970" s="2"/>
    </row>
    <row r="971" spans="47:49">
      <c r="AU971" s="2"/>
      <c r="AV971" s="2"/>
      <c r="AW971" s="2"/>
    </row>
    <row r="972" spans="47:49">
      <c r="AU972" s="2"/>
      <c r="AV972" s="2"/>
      <c r="AW972" s="2"/>
    </row>
    <row r="973" spans="47:49">
      <c r="AU973" s="2"/>
      <c r="AV973" s="2"/>
      <c r="AW973" s="2"/>
    </row>
    <row r="974" spans="47:49">
      <c r="AU974" s="2"/>
      <c r="AV974" s="2"/>
      <c r="AW974" s="2"/>
    </row>
    <row r="975" spans="47:49">
      <c r="AU975" s="2"/>
      <c r="AV975" s="2"/>
      <c r="AW975" s="2"/>
    </row>
    <row r="976" spans="47:49">
      <c r="AU976" s="2"/>
      <c r="AV976" s="2"/>
      <c r="AW976" s="2"/>
    </row>
    <row r="977" spans="47:49">
      <c r="AU977" s="2"/>
      <c r="AV977" s="2"/>
      <c r="AW977" s="2"/>
    </row>
    <row r="978" spans="47:49">
      <c r="AU978" s="2"/>
      <c r="AV978" s="2"/>
      <c r="AW978" s="2"/>
    </row>
    <row r="979" spans="47:49">
      <c r="AU979" s="2"/>
      <c r="AV979" s="2"/>
      <c r="AW979" s="2"/>
    </row>
    <row r="980" spans="47:49">
      <c r="AU980" s="2"/>
      <c r="AV980" s="2"/>
      <c r="AW980" s="2"/>
    </row>
    <row r="981" spans="47:49">
      <c r="AU981" s="2"/>
      <c r="AV981" s="2"/>
      <c r="AW981" s="2"/>
    </row>
    <row r="982" spans="47:49">
      <c r="AU982" s="2"/>
      <c r="AV982" s="2"/>
      <c r="AW982" s="2"/>
    </row>
    <row r="983" spans="47:49">
      <c r="AU983" s="2"/>
      <c r="AV983" s="2"/>
      <c r="AW983" s="2"/>
    </row>
    <row r="984" spans="47:49">
      <c r="AU984" s="2"/>
      <c r="AV984" s="2"/>
      <c r="AW984" s="2"/>
    </row>
    <row r="985" spans="47:49">
      <c r="AU985" s="2"/>
      <c r="AV985" s="2"/>
      <c r="AW985" s="2"/>
    </row>
    <row r="986" spans="47:49">
      <c r="AU986" s="2"/>
      <c r="AV986" s="2"/>
      <c r="AW986" s="2"/>
    </row>
    <row r="987" spans="47:49">
      <c r="AU987" s="2"/>
      <c r="AV987" s="2"/>
      <c r="AW987" s="2"/>
    </row>
    <row r="988" spans="47:49">
      <c r="AU988" s="2"/>
      <c r="AV988" s="2"/>
      <c r="AW988" s="2"/>
    </row>
    <row r="989" spans="47:49">
      <c r="AU989" s="2"/>
      <c r="AV989" s="2"/>
      <c r="AW989" s="2"/>
    </row>
    <row r="990" spans="47:49">
      <c r="AU990" s="2"/>
      <c r="AV990" s="2"/>
      <c r="AW990" s="2"/>
    </row>
    <row r="991" spans="47:49">
      <c r="AU991" s="2"/>
      <c r="AV991" s="2"/>
      <c r="AW991" s="2"/>
    </row>
    <row r="992" spans="47:49">
      <c r="AU992" s="2"/>
      <c r="AV992" s="2"/>
      <c r="AW992" s="2"/>
    </row>
    <row r="993" spans="47:49">
      <c r="AU993" s="2"/>
      <c r="AV993" s="2"/>
      <c r="AW993" s="2"/>
    </row>
    <row r="994" spans="47:49">
      <c r="AU994" s="2"/>
      <c r="AV994" s="2"/>
      <c r="AW994" s="2"/>
    </row>
    <row r="995" spans="47:49">
      <c r="AU995" s="2"/>
      <c r="AV995" s="2"/>
      <c r="AW995" s="2"/>
    </row>
    <row r="996" spans="47:49">
      <c r="AU996" s="2"/>
      <c r="AV996" s="2"/>
      <c r="AW996" s="2"/>
    </row>
    <row r="997" spans="47:49">
      <c r="AU997" s="2"/>
      <c r="AV997" s="2"/>
      <c r="AW997" s="2"/>
    </row>
    <row r="998" spans="47:49">
      <c r="AU998" s="2"/>
      <c r="AV998" s="2"/>
      <c r="AW998" s="2"/>
    </row>
    <row r="999" spans="47:49">
      <c r="AU999" s="2"/>
      <c r="AV999" s="2"/>
      <c r="AW999" s="2"/>
    </row>
    <row r="1000" spans="47:49">
      <c r="AU1000" s="2"/>
      <c r="AV1000" s="2"/>
      <c r="AW1000" s="2"/>
    </row>
    <row r="1001" spans="47:49">
      <c r="AU1001" s="2"/>
      <c r="AV1001" s="2"/>
      <c r="AW1001" s="2"/>
    </row>
    <row r="1002" spans="47:49">
      <c r="AU1002" s="2"/>
      <c r="AV1002" s="2"/>
      <c r="AW1002" s="2"/>
    </row>
    <row r="1003" spans="47:49">
      <c r="AU1003" s="2"/>
      <c r="AV1003" s="2"/>
      <c r="AW1003" s="2"/>
    </row>
    <row r="1004" spans="47:49">
      <c r="AU1004" s="2"/>
      <c r="AV1004" s="2"/>
      <c r="AW1004" s="2"/>
    </row>
    <row r="1005" spans="47:49">
      <c r="AU1005" s="2"/>
      <c r="AV1005" s="2"/>
      <c r="AW1005" s="2"/>
    </row>
    <row r="1006" spans="47:49">
      <c r="AU1006" s="2"/>
      <c r="AV1006" s="2"/>
      <c r="AW1006" s="2"/>
    </row>
    <row r="1007" spans="47:49">
      <c r="AU1007" s="2"/>
      <c r="AV1007" s="2"/>
      <c r="AW1007" s="2"/>
    </row>
    <row r="1008" spans="47:49">
      <c r="AU1008" s="2"/>
      <c r="AV1008" s="2"/>
      <c r="AW1008" s="2"/>
    </row>
    <row r="1009" spans="47:49">
      <c r="AU1009" s="2"/>
      <c r="AV1009" s="2"/>
      <c r="AW1009" s="2"/>
    </row>
    <row r="1010" spans="47:49">
      <c r="AU1010" s="2"/>
      <c r="AV1010" s="2"/>
      <c r="AW1010" s="2"/>
    </row>
    <row r="1011" spans="47:49">
      <c r="AU1011" s="2"/>
      <c r="AV1011" s="2"/>
      <c r="AW1011" s="2"/>
    </row>
    <row r="1012" spans="47:49">
      <c r="AU1012" s="2"/>
      <c r="AV1012" s="2"/>
      <c r="AW1012" s="2"/>
    </row>
    <row r="1013" spans="47:49">
      <c r="AU1013" s="2"/>
      <c r="AV1013" s="2"/>
      <c r="AW1013" s="2"/>
    </row>
    <row r="1014" spans="47:49">
      <c r="AU1014" s="2"/>
      <c r="AV1014" s="2"/>
      <c r="AW1014" s="2"/>
    </row>
    <row r="1015" spans="47:49">
      <c r="AU1015" s="2"/>
      <c r="AV1015" s="2"/>
      <c r="AW1015" s="2"/>
    </row>
    <row r="1016" spans="47:49">
      <c r="AU1016" s="2"/>
      <c r="AV1016" s="2"/>
      <c r="AW1016" s="2"/>
    </row>
    <row r="1017" spans="47:49">
      <c r="AU1017" s="2"/>
      <c r="AV1017" s="2"/>
      <c r="AW1017" s="2"/>
    </row>
    <row r="1018" spans="47:49">
      <c r="AU1018" s="2"/>
      <c r="AV1018" s="2"/>
      <c r="AW1018" s="2"/>
    </row>
    <row r="1019" spans="47:49">
      <c r="AU1019" s="2"/>
      <c r="AV1019" s="2"/>
      <c r="AW1019" s="2"/>
    </row>
    <row r="1020" spans="47:49">
      <c r="AU1020" s="2"/>
      <c r="AV1020" s="2"/>
      <c r="AW1020" s="2"/>
    </row>
    <row r="1021" spans="47:49">
      <c r="AU1021" s="2"/>
      <c r="AV1021" s="2"/>
      <c r="AW1021" s="2"/>
    </row>
    <row r="1022" spans="47:49">
      <c r="AU1022" s="2"/>
      <c r="AV1022" s="2"/>
      <c r="AW1022" s="2"/>
    </row>
    <row r="1023" spans="47:49">
      <c r="AU1023" s="2"/>
      <c r="AV1023" s="2"/>
      <c r="AW1023" s="2"/>
    </row>
    <row r="1024" spans="47:49">
      <c r="AU1024" s="2"/>
      <c r="AV1024" s="2"/>
      <c r="AW1024" s="2"/>
    </row>
    <row r="1025" spans="47:49">
      <c r="AU1025" s="2"/>
      <c r="AV1025" s="2"/>
      <c r="AW1025" s="2"/>
    </row>
    <row r="1026" spans="47:49">
      <c r="AU1026" s="2"/>
      <c r="AV1026" s="2"/>
      <c r="AW1026" s="2"/>
    </row>
    <row r="1027" spans="47:49">
      <c r="AU1027" s="2"/>
      <c r="AV1027" s="2"/>
      <c r="AW1027" s="2"/>
    </row>
    <row r="1028" spans="47:49">
      <c r="AU1028" s="2"/>
      <c r="AV1028" s="2"/>
      <c r="AW1028" s="2"/>
    </row>
    <row r="1029" spans="47:49">
      <c r="AU1029" s="2"/>
      <c r="AV1029" s="2"/>
      <c r="AW1029" s="2"/>
    </row>
    <row r="1030" spans="47:49">
      <c r="AU1030" s="2"/>
      <c r="AV1030" s="2"/>
      <c r="AW1030" s="2"/>
    </row>
    <row r="1031" spans="47:49">
      <c r="AU1031" s="2"/>
      <c r="AV1031" s="2"/>
      <c r="AW1031" s="2"/>
    </row>
    <row r="1032" spans="47:49">
      <c r="AU1032" s="2"/>
      <c r="AV1032" s="2"/>
      <c r="AW1032" s="2"/>
    </row>
    <row r="1033" spans="47:49">
      <c r="AU1033" s="2"/>
      <c r="AV1033" s="2"/>
      <c r="AW1033" s="2"/>
    </row>
    <row r="1034" spans="47:49">
      <c r="AU1034" s="2"/>
      <c r="AV1034" s="2"/>
      <c r="AW1034" s="2"/>
    </row>
    <row r="1035" spans="47:49">
      <c r="AU1035" s="2"/>
      <c r="AV1035" s="2"/>
      <c r="AW1035" s="2"/>
    </row>
    <row r="1036" spans="47:49">
      <c r="AU1036" s="2"/>
      <c r="AV1036" s="2"/>
      <c r="AW1036" s="2"/>
    </row>
    <row r="1037" spans="47:49">
      <c r="AU1037" s="2"/>
      <c r="AV1037" s="2"/>
      <c r="AW1037" s="2"/>
    </row>
    <row r="1038" spans="47:49">
      <c r="AU1038" s="2"/>
      <c r="AV1038" s="2"/>
      <c r="AW1038" s="2"/>
    </row>
    <row r="1039" spans="47:49">
      <c r="AU1039" s="2"/>
      <c r="AV1039" s="2"/>
      <c r="AW1039" s="2"/>
    </row>
    <row r="1040" spans="47:49">
      <c r="AU1040" s="2"/>
      <c r="AV1040" s="2"/>
      <c r="AW1040" s="2"/>
    </row>
    <row r="1041" spans="47:49">
      <c r="AU1041" s="2"/>
      <c r="AV1041" s="2"/>
      <c r="AW1041" s="2"/>
    </row>
    <row r="1042" spans="47:49">
      <c r="AU1042" s="2"/>
      <c r="AV1042" s="2"/>
      <c r="AW1042" s="2"/>
    </row>
    <row r="1043" spans="47:49">
      <c r="AU1043" s="2"/>
      <c r="AV1043" s="2"/>
      <c r="AW1043" s="2"/>
    </row>
    <row r="1044" spans="47:49">
      <c r="AU1044" s="2"/>
      <c r="AV1044" s="2"/>
      <c r="AW1044" s="2"/>
    </row>
    <row r="1045" spans="47:49">
      <c r="AU1045" s="2"/>
      <c r="AV1045" s="2"/>
      <c r="AW1045" s="2"/>
    </row>
    <row r="1046" spans="47:49">
      <c r="AU1046" s="2"/>
      <c r="AV1046" s="2"/>
      <c r="AW1046" s="2"/>
    </row>
    <row r="1047" spans="47:49">
      <c r="AU1047" s="2"/>
      <c r="AV1047" s="2"/>
      <c r="AW1047" s="2"/>
    </row>
    <row r="1048" spans="47:49">
      <c r="AU1048" s="2"/>
      <c r="AV1048" s="2"/>
      <c r="AW1048" s="2"/>
    </row>
    <row r="1049" spans="47:49">
      <c r="AU1049" s="2"/>
      <c r="AV1049" s="2"/>
      <c r="AW1049" s="2"/>
    </row>
    <row r="1050" spans="47:49">
      <c r="AU1050" s="2"/>
      <c r="AV1050" s="2"/>
      <c r="AW1050" s="2"/>
    </row>
    <row r="1051" spans="47:49">
      <c r="AU1051" s="2"/>
      <c r="AV1051" s="2"/>
      <c r="AW1051" s="2"/>
    </row>
    <row r="1052" spans="47:49">
      <c r="AU1052" s="2"/>
      <c r="AV1052" s="2"/>
      <c r="AW1052" s="2"/>
    </row>
    <row r="1053" spans="47:49">
      <c r="AU1053" s="2"/>
      <c r="AV1053" s="2"/>
      <c r="AW1053" s="2"/>
    </row>
    <row r="1054" spans="47:49">
      <c r="AU1054" s="2"/>
      <c r="AV1054" s="2"/>
      <c r="AW1054" s="2"/>
    </row>
    <row r="1055" spans="47:49">
      <c r="AU1055" s="2"/>
      <c r="AV1055" s="2"/>
      <c r="AW1055" s="2"/>
    </row>
    <row r="1056" spans="47:49">
      <c r="AU1056" s="2"/>
      <c r="AV1056" s="2"/>
      <c r="AW1056" s="2"/>
    </row>
    <row r="1057" spans="47:49">
      <c r="AU1057" s="2"/>
      <c r="AV1057" s="2"/>
      <c r="AW1057" s="2"/>
    </row>
    <row r="1058" spans="47:49">
      <c r="AU1058" s="2"/>
      <c r="AV1058" s="2"/>
      <c r="AW1058" s="2"/>
    </row>
    <row r="1059" spans="47:49">
      <c r="AU1059" s="2"/>
      <c r="AV1059" s="2"/>
      <c r="AW1059" s="2"/>
    </row>
    <row r="1060" spans="47:49">
      <c r="AU1060" s="2"/>
      <c r="AV1060" s="2"/>
      <c r="AW1060" s="2"/>
    </row>
    <row r="1061" spans="47:49">
      <c r="AU1061" s="2"/>
      <c r="AV1061" s="2"/>
      <c r="AW1061" s="2"/>
    </row>
    <row r="1062" spans="47:49">
      <c r="AU1062" s="2"/>
      <c r="AV1062" s="2"/>
      <c r="AW1062" s="2"/>
    </row>
    <row r="1063" spans="47:49">
      <c r="AU1063" s="2"/>
      <c r="AV1063" s="2"/>
      <c r="AW1063" s="2"/>
    </row>
    <row r="1064" spans="47:49">
      <c r="AU1064" s="2"/>
      <c r="AV1064" s="2"/>
      <c r="AW1064" s="2"/>
    </row>
    <row r="1065" spans="47:49">
      <c r="AU1065" s="2"/>
      <c r="AV1065" s="2"/>
      <c r="AW1065" s="2"/>
    </row>
    <row r="1066" spans="47:49">
      <c r="AU1066" s="2"/>
      <c r="AV1066" s="2"/>
      <c r="AW1066" s="2"/>
    </row>
    <row r="1067" spans="47:49">
      <c r="AU1067" s="2"/>
      <c r="AV1067" s="2"/>
      <c r="AW1067" s="2"/>
    </row>
    <row r="1068" spans="47:49">
      <c r="AU1068" s="2"/>
      <c r="AV1068" s="2"/>
      <c r="AW1068" s="2"/>
    </row>
    <row r="1069" spans="47:49">
      <c r="AU1069" s="2"/>
      <c r="AV1069" s="2"/>
      <c r="AW1069" s="2"/>
    </row>
    <row r="1070" spans="47:49">
      <c r="AU1070" s="2"/>
      <c r="AV1070" s="2"/>
      <c r="AW1070" s="2"/>
    </row>
    <row r="1071" spans="47:49">
      <c r="AU1071" s="2"/>
      <c r="AV1071" s="2"/>
      <c r="AW1071" s="2"/>
    </row>
    <row r="1072" spans="47:49">
      <c r="AU1072" s="2"/>
      <c r="AV1072" s="2"/>
      <c r="AW1072" s="2"/>
    </row>
    <row r="1073" spans="47:49">
      <c r="AU1073" s="2"/>
      <c r="AV1073" s="2"/>
      <c r="AW1073" s="2"/>
    </row>
    <row r="1074" spans="47:49">
      <c r="AU1074" s="2"/>
      <c r="AV1074" s="2"/>
      <c r="AW1074" s="2"/>
    </row>
    <row r="1075" spans="47:49">
      <c r="AU1075" s="2"/>
      <c r="AV1075" s="2"/>
      <c r="AW1075" s="2"/>
    </row>
    <row r="1076" spans="47:49">
      <c r="AU1076" s="2"/>
      <c r="AV1076" s="2"/>
      <c r="AW1076" s="2"/>
    </row>
    <row r="1077" spans="47:49">
      <c r="AU1077" s="2"/>
      <c r="AV1077" s="2"/>
      <c r="AW1077" s="2"/>
    </row>
    <row r="1078" spans="47:49">
      <c r="AU1078" s="2"/>
      <c r="AV1078" s="2"/>
      <c r="AW1078" s="2"/>
    </row>
    <row r="1079" spans="47:49">
      <c r="AU1079" s="2"/>
      <c r="AV1079" s="2"/>
      <c r="AW1079" s="2"/>
    </row>
    <row r="1080" spans="47:49">
      <c r="AU1080" s="2"/>
      <c r="AV1080" s="2"/>
      <c r="AW1080" s="2"/>
    </row>
    <row r="1081" spans="47:49">
      <c r="AU1081" s="2"/>
      <c r="AV1081" s="2"/>
      <c r="AW1081" s="2"/>
    </row>
    <row r="1082" spans="47:49">
      <c r="AU1082" s="2"/>
      <c r="AV1082" s="2"/>
      <c r="AW1082" s="2"/>
    </row>
    <row r="1083" spans="47:49">
      <c r="AU1083" s="2"/>
      <c r="AV1083" s="2"/>
      <c r="AW1083" s="2"/>
    </row>
    <row r="1084" spans="47:49">
      <c r="AU1084" s="2"/>
      <c r="AV1084" s="2"/>
      <c r="AW1084" s="2"/>
    </row>
    <row r="1085" spans="47:49">
      <c r="AU1085" s="2"/>
      <c r="AV1085" s="2"/>
      <c r="AW1085" s="2"/>
    </row>
    <row r="1086" spans="47:49">
      <c r="AU1086" s="2"/>
      <c r="AV1086" s="2"/>
      <c r="AW1086" s="2"/>
    </row>
    <row r="1087" spans="47:49">
      <c r="AU1087" s="2"/>
      <c r="AV1087" s="2"/>
      <c r="AW1087" s="2"/>
    </row>
    <row r="1088" spans="47:49">
      <c r="AU1088" s="2"/>
      <c r="AV1088" s="2"/>
      <c r="AW1088" s="2"/>
    </row>
    <row r="1089" spans="47:49">
      <c r="AU1089" s="2"/>
      <c r="AV1089" s="2"/>
      <c r="AW1089" s="2"/>
    </row>
    <row r="1090" spans="47:49">
      <c r="AU1090" s="2"/>
      <c r="AV1090" s="2"/>
      <c r="AW1090" s="2"/>
    </row>
    <row r="1091" spans="47:49">
      <c r="AU1091" s="2"/>
      <c r="AV1091" s="2"/>
      <c r="AW1091" s="2"/>
    </row>
    <row r="1092" spans="47:49">
      <c r="AU1092" s="2"/>
      <c r="AV1092" s="2"/>
      <c r="AW1092" s="2"/>
    </row>
    <row r="1093" spans="47:49">
      <c r="AU1093" s="2"/>
      <c r="AV1093" s="2"/>
      <c r="AW1093" s="2"/>
    </row>
    <row r="1094" spans="47:49">
      <c r="AU1094" s="2"/>
      <c r="AV1094" s="2"/>
      <c r="AW1094" s="2"/>
    </row>
    <row r="1095" spans="47:49">
      <c r="AU1095" s="2"/>
      <c r="AV1095" s="2"/>
      <c r="AW1095" s="2"/>
    </row>
    <row r="1096" spans="47:49">
      <c r="AU1096" s="2"/>
      <c r="AV1096" s="2"/>
      <c r="AW1096" s="2"/>
    </row>
    <row r="1097" spans="47:49">
      <c r="AU1097" s="2"/>
      <c r="AV1097" s="2"/>
      <c r="AW1097" s="2"/>
    </row>
    <row r="1098" spans="47:49">
      <c r="AU1098" s="2"/>
      <c r="AV1098" s="2"/>
      <c r="AW1098" s="2"/>
    </row>
    <row r="1099" spans="47:49">
      <c r="AU1099" s="2"/>
      <c r="AV1099" s="2"/>
      <c r="AW1099" s="2"/>
    </row>
    <row r="1100" spans="47:49">
      <c r="AU1100" s="2"/>
      <c r="AV1100" s="2"/>
      <c r="AW1100" s="2"/>
    </row>
    <row r="1101" spans="47:49">
      <c r="AU1101" s="2"/>
      <c r="AV1101" s="2"/>
      <c r="AW1101" s="2"/>
    </row>
    <row r="1102" spans="47:49">
      <c r="AU1102" s="2"/>
      <c r="AV1102" s="2"/>
      <c r="AW1102" s="2"/>
    </row>
    <row r="1103" spans="47:49">
      <c r="AU1103" s="2"/>
      <c r="AV1103" s="2"/>
      <c r="AW1103" s="2"/>
    </row>
    <row r="1104" spans="47:49">
      <c r="AU1104" s="2"/>
      <c r="AV1104" s="2"/>
      <c r="AW1104" s="2"/>
    </row>
    <row r="1105" spans="47:49">
      <c r="AU1105" s="2"/>
      <c r="AV1105" s="2"/>
      <c r="AW1105" s="2"/>
    </row>
    <row r="1106" spans="47:49">
      <c r="AU1106" s="2"/>
      <c r="AV1106" s="2"/>
      <c r="AW1106" s="2"/>
    </row>
    <row r="1107" spans="47:49">
      <c r="AU1107" s="2"/>
      <c r="AV1107" s="2"/>
      <c r="AW1107" s="2"/>
    </row>
    <row r="1108" spans="47:49">
      <c r="AU1108" s="2"/>
      <c r="AV1108" s="2"/>
      <c r="AW1108" s="2"/>
    </row>
    <row r="1109" spans="47:49">
      <c r="AU1109" s="2"/>
      <c r="AV1109" s="2"/>
      <c r="AW1109" s="2"/>
    </row>
    <row r="1110" spans="47:49">
      <c r="AU1110" s="2"/>
      <c r="AV1110" s="2"/>
      <c r="AW1110" s="2"/>
    </row>
    <row r="1111" spans="47:49">
      <c r="AU1111" s="2"/>
      <c r="AV1111" s="2"/>
      <c r="AW1111" s="2"/>
    </row>
    <row r="1112" spans="47:49">
      <c r="AU1112" s="2"/>
      <c r="AV1112" s="2"/>
      <c r="AW1112" s="2"/>
    </row>
    <row r="1113" spans="47:49">
      <c r="AU1113" s="2"/>
      <c r="AV1113" s="2"/>
      <c r="AW1113" s="2"/>
    </row>
    <row r="1114" spans="47:49">
      <c r="AU1114" s="2"/>
      <c r="AV1114" s="2"/>
      <c r="AW1114" s="2"/>
    </row>
    <row r="1115" spans="47:49">
      <c r="AU1115" s="2"/>
      <c r="AV1115" s="2"/>
      <c r="AW1115" s="2"/>
    </row>
    <row r="1116" spans="47:49">
      <c r="AU1116" s="2"/>
      <c r="AV1116" s="2"/>
      <c r="AW1116" s="2"/>
    </row>
    <row r="1117" spans="47:49">
      <c r="AU1117" s="2"/>
      <c r="AV1117" s="2"/>
      <c r="AW1117" s="2"/>
    </row>
    <row r="1118" spans="47:49">
      <c r="AU1118" s="2"/>
      <c r="AV1118" s="2"/>
      <c r="AW1118" s="2"/>
    </row>
    <row r="1119" spans="47:49">
      <c r="AU1119" s="2"/>
      <c r="AV1119" s="2"/>
      <c r="AW1119" s="2"/>
    </row>
    <row r="1120" spans="47:49">
      <c r="AU1120" s="2"/>
      <c r="AV1120" s="2"/>
      <c r="AW1120" s="2"/>
    </row>
    <row r="1121" spans="47:49">
      <c r="AU1121" s="2"/>
      <c r="AV1121" s="2"/>
      <c r="AW1121" s="2"/>
    </row>
    <row r="1122" spans="47:49">
      <c r="AU1122" s="2"/>
      <c r="AV1122" s="2"/>
      <c r="AW1122" s="2"/>
    </row>
    <row r="1123" spans="47:49">
      <c r="AU1123" s="2"/>
      <c r="AV1123" s="2"/>
      <c r="AW1123" s="2"/>
    </row>
    <row r="1124" spans="47:49">
      <c r="AU1124" s="2"/>
      <c r="AV1124" s="2"/>
      <c r="AW1124" s="2"/>
    </row>
    <row r="1125" spans="47:49">
      <c r="AU1125" s="2"/>
      <c r="AV1125" s="2"/>
      <c r="AW1125" s="2"/>
    </row>
    <row r="1126" spans="47:49">
      <c r="AU1126" s="2"/>
      <c r="AV1126" s="2"/>
      <c r="AW1126" s="2"/>
    </row>
    <row r="1127" spans="47:49">
      <c r="AU1127" s="2"/>
      <c r="AV1127" s="2"/>
      <c r="AW1127" s="2"/>
    </row>
    <row r="1128" spans="47:49">
      <c r="AU1128" s="2"/>
      <c r="AV1128" s="2"/>
      <c r="AW1128" s="2"/>
    </row>
    <row r="1129" spans="47:49">
      <c r="AU1129" s="2"/>
      <c r="AV1129" s="2"/>
      <c r="AW1129" s="2"/>
    </row>
    <row r="1130" spans="47:49">
      <c r="AU1130" s="2"/>
      <c r="AV1130" s="2"/>
      <c r="AW1130" s="2"/>
    </row>
    <row r="1131" spans="47:49">
      <c r="AU1131" s="2"/>
      <c r="AV1131" s="2"/>
      <c r="AW1131" s="2"/>
    </row>
    <row r="1132" spans="47:49">
      <c r="AU1132" s="2"/>
      <c r="AV1132" s="2"/>
      <c r="AW1132" s="2"/>
    </row>
    <row r="1133" spans="47:49">
      <c r="AU1133" s="2"/>
      <c r="AV1133" s="2"/>
      <c r="AW1133" s="2"/>
    </row>
    <row r="1134" spans="47:49">
      <c r="AU1134" s="2"/>
      <c r="AV1134" s="2"/>
      <c r="AW1134" s="2"/>
    </row>
    <row r="1135" spans="47:49">
      <c r="AU1135" s="2"/>
      <c r="AV1135" s="2"/>
      <c r="AW1135" s="2"/>
    </row>
    <row r="1136" spans="47:49">
      <c r="AU1136" s="2"/>
      <c r="AV1136" s="2"/>
      <c r="AW1136" s="2"/>
    </row>
    <row r="1137" spans="47:49">
      <c r="AU1137" s="2"/>
      <c r="AV1137" s="2"/>
      <c r="AW1137" s="2"/>
    </row>
    <row r="1138" spans="47:49">
      <c r="AU1138" s="2"/>
      <c r="AV1138" s="2"/>
      <c r="AW1138" s="2"/>
    </row>
    <row r="1139" spans="47:49">
      <c r="AU1139" s="2"/>
      <c r="AV1139" s="2"/>
      <c r="AW1139" s="2"/>
    </row>
    <row r="1140" spans="47:49">
      <c r="AU1140" s="2"/>
      <c r="AV1140" s="2"/>
      <c r="AW1140" s="2"/>
    </row>
    <row r="1141" spans="47:49">
      <c r="AU1141" s="2"/>
      <c r="AV1141" s="2"/>
      <c r="AW1141" s="2"/>
    </row>
    <row r="1142" spans="47:49">
      <c r="AU1142" s="2"/>
      <c r="AV1142" s="2"/>
      <c r="AW1142" s="2"/>
    </row>
    <row r="1143" spans="47:49">
      <c r="AU1143" s="2"/>
      <c r="AV1143" s="2"/>
      <c r="AW1143" s="2"/>
    </row>
    <row r="1144" spans="47:49">
      <c r="AU1144" s="2"/>
      <c r="AV1144" s="2"/>
      <c r="AW1144" s="2"/>
    </row>
    <row r="1145" spans="47:49">
      <c r="AU1145" s="2"/>
      <c r="AV1145" s="2"/>
      <c r="AW1145" s="2"/>
    </row>
    <row r="1146" spans="47:49">
      <c r="AU1146" s="2"/>
      <c r="AV1146" s="2"/>
      <c r="AW1146" s="2"/>
    </row>
    <row r="1147" spans="47:49">
      <c r="AU1147" s="2"/>
      <c r="AV1147" s="2"/>
      <c r="AW1147" s="2"/>
    </row>
    <row r="1148" spans="47:49">
      <c r="AU1148" s="2"/>
      <c r="AV1148" s="2"/>
      <c r="AW1148" s="2"/>
    </row>
    <row r="1149" spans="47:49">
      <c r="AU1149" s="2"/>
      <c r="AV1149" s="2"/>
      <c r="AW1149" s="2"/>
    </row>
    <row r="1150" spans="47:49">
      <c r="AU1150" s="2"/>
      <c r="AV1150" s="2"/>
      <c r="AW1150" s="2"/>
    </row>
    <row r="1151" spans="47:49">
      <c r="AU1151" s="2"/>
      <c r="AV1151" s="2"/>
      <c r="AW1151" s="2"/>
    </row>
    <row r="1152" spans="47:49">
      <c r="AU1152" s="2"/>
      <c r="AV1152" s="2"/>
      <c r="AW1152" s="2"/>
    </row>
    <row r="1153" spans="47:49">
      <c r="AU1153" s="2"/>
      <c r="AV1153" s="2"/>
      <c r="AW1153" s="2"/>
    </row>
    <row r="1154" spans="47:49">
      <c r="AU1154" s="2"/>
      <c r="AV1154" s="2"/>
      <c r="AW1154" s="2"/>
    </row>
    <row r="1155" spans="47:49">
      <c r="AU1155" s="2"/>
      <c r="AV1155" s="2"/>
      <c r="AW1155" s="2"/>
    </row>
    <row r="1156" spans="47:49">
      <c r="AU1156" s="2"/>
      <c r="AV1156" s="2"/>
      <c r="AW1156" s="2"/>
    </row>
    <row r="1157" spans="47:49">
      <c r="AU1157" s="2"/>
      <c r="AV1157" s="2"/>
      <c r="AW1157" s="2"/>
    </row>
    <row r="1158" spans="47:49">
      <c r="AU1158" s="2"/>
      <c r="AV1158" s="2"/>
      <c r="AW1158" s="2"/>
    </row>
    <row r="1159" spans="47:49">
      <c r="AU1159" s="2"/>
      <c r="AV1159" s="2"/>
      <c r="AW1159" s="2"/>
    </row>
    <row r="1160" spans="47:49">
      <c r="AU1160" s="2"/>
      <c r="AV1160" s="2"/>
      <c r="AW1160" s="2"/>
    </row>
    <row r="1161" spans="47:49">
      <c r="AU1161" s="2"/>
      <c r="AV1161" s="2"/>
      <c r="AW1161" s="2"/>
    </row>
    <row r="1162" spans="47:49">
      <c r="AU1162" s="2"/>
      <c r="AV1162" s="2"/>
      <c r="AW1162" s="2"/>
    </row>
    <row r="1163" spans="47:49">
      <c r="AU1163" s="2"/>
      <c r="AV1163" s="2"/>
      <c r="AW1163" s="2"/>
    </row>
    <row r="1164" spans="47:49">
      <c r="AU1164" s="2"/>
      <c r="AV1164" s="2"/>
      <c r="AW1164" s="2"/>
    </row>
    <row r="1165" spans="47:49">
      <c r="AU1165" s="2"/>
      <c r="AV1165" s="2"/>
      <c r="AW1165" s="2"/>
    </row>
    <row r="1166" spans="47:49">
      <c r="AU1166" s="2"/>
      <c r="AV1166" s="2"/>
      <c r="AW1166" s="2"/>
    </row>
    <row r="1167" spans="47:49">
      <c r="AU1167" s="2"/>
      <c r="AV1167" s="2"/>
      <c r="AW1167" s="2"/>
    </row>
    <row r="1168" spans="47:49">
      <c r="AU1168" s="2"/>
      <c r="AV1168" s="2"/>
      <c r="AW1168" s="2"/>
    </row>
    <row r="1169" spans="47:49">
      <c r="AU1169" s="2"/>
      <c r="AV1169" s="2"/>
      <c r="AW1169" s="2"/>
    </row>
    <row r="1170" spans="47:49">
      <c r="AU1170" s="2"/>
      <c r="AV1170" s="2"/>
      <c r="AW1170" s="2"/>
    </row>
    <row r="1171" spans="47:49">
      <c r="AU1171" s="2"/>
      <c r="AV1171" s="2"/>
      <c r="AW1171" s="2"/>
    </row>
    <row r="1172" spans="47:49">
      <c r="AU1172" s="2"/>
      <c r="AV1172" s="2"/>
      <c r="AW1172" s="2"/>
    </row>
    <row r="1173" spans="47:49">
      <c r="AU1173" s="2"/>
      <c r="AV1173" s="2"/>
      <c r="AW1173" s="2"/>
    </row>
    <row r="1174" spans="47:49">
      <c r="AU1174" s="2"/>
      <c r="AV1174" s="2"/>
      <c r="AW1174" s="2"/>
    </row>
    <row r="1175" spans="47:49">
      <c r="AU1175" s="2"/>
      <c r="AV1175" s="2"/>
      <c r="AW1175" s="2"/>
    </row>
    <row r="1176" spans="47:49">
      <c r="AU1176" s="2"/>
      <c r="AV1176" s="2"/>
      <c r="AW1176" s="2"/>
    </row>
    <row r="1177" spans="47:49">
      <c r="AU1177" s="2"/>
      <c r="AV1177" s="2"/>
      <c r="AW1177" s="2"/>
    </row>
    <row r="1178" spans="47:49">
      <c r="AU1178" s="2"/>
      <c r="AV1178" s="2"/>
      <c r="AW1178" s="2"/>
    </row>
    <row r="1179" spans="47:49">
      <c r="AU1179" s="2"/>
      <c r="AV1179" s="2"/>
      <c r="AW1179" s="2"/>
    </row>
    <row r="1180" spans="47:49">
      <c r="AU1180" s="2"/>
      <c r="AV1180" s="2"/>
      <c r="AW1180" s="2"/>
    </row>
    <row r="1181" spans="47:49">
      <c r="AU1181" s="2"/>
      <c r="AV1181" s="2"/>
      <c r="AW1181" s="2"/>
    </row>
    <row r="1182" spans="47:49">
      <c r="AU1182" s="2"/>
      <c r="AV1182" s="2"/>
      <c r="AW1182" s="2"/>
    </row>
    <row r="1183" spans="47:49">
      <c r="AU1183" s="2"/>
      <c r="AV1183" s="2"/>
      <c r="AW1183" s="2"/>
    </row>
    <row r="1184" spans="47:49">
      <c r="AU1184" s="2"/>
      <c r="AV1184" s="2"/>
      <c r="AW1184" s="2"/>
    </row>
    <row r="1185" spans="47:49">
      <c r="AU1185" s="2"/>
      <c r="AV1185" s="2"/>
      <c r="AW1185" s="2"/>
    </row>
    <row r="1186" spans="47:49">
      <c r="AU1186" s="2"/>
      <c r="AV1186" s="2"/>
      <c r="AW1186" s="2"/>
    </row>
    <row r="1187" spans="47:49">
      <c r="AU1187" s="2"/>
      <c r="AV1187" s="2"/>
      <c r="AW1187" s="2"/>
    </row>
    <row r="1188" spans="47:49">
      <c r="AU1188" s="2"/>
      <c r="AV1188" s="2"/>
      <c r="AW1188" s="2"/>
    </row>
    <row r="1189" spans="47:49">
      <c r="AU1189" s="2"/>
      <c r="AV1189" s="2"/>
      <c r="AW1189" s="2"/>
    </row>
    <row r="1190" spans="47:49">
      <c r="AU1190" s="2"/>
      <c r="AV1190" s="2"/>
      <c r="AW1190" s="2"/>
    </row>
    <row r="1191" spans="47:49">
      <c r="AU1191" s="2"/>
      <c r="AV1191" s="2"/>
      <c r="AW1191" s="2"/>
    </row>
    <row r="1192" spans="47:49">
      <c r="AU1192" s="2"/>
      <c r="AV1192" s="2"/>
      <c r="AW1192" s="2"/>
    </row>
    <row r="1193" spans="47:49">
      <c r="AU1193" s="2"/>
      <c r="AV1193" s="2"/>
      <c r="AW1193" s="2"/>
    </row>
    <row r="1194" spans="47:49">
      <c r="AU1194" s="2"/>
      <c r="AV1194" s="2"/>
      <c r="AW1194" s="2"/>
    </row>
    <row r="1195" spans="47:49">
      <c r="AU1195" s="2"/>
      <c r="AV1195" s="2"/>
      <c r="AW1195" s="2"/>
    </row>
    <row r="1196" spans="47:49">
      <c r="AU1196" s="2"/>
      <c r="AV1196" s="2"/>
      <c r="AW1196" s="2"/>
    </row>
    <row r="1197" spans="47:49">
      <c r="AU1197" s="2"/>
      <c r="AV1197" s="2"/>
      <c r="AW1197" s="2"/>
    </row>
    <row r="1198" spans="47:49">
      <c r="AU1198" s="2"/>
      <c r="AV1198" s="2"/>
      <c r="AW1198" s="2"/>
    </row>
    <row r="1199" spans="47:49">
      <c r="AU1199" s="2"/>
      <c r="AV1199" s="2"/>
      <c r="AW1199" s="2"/>
    </row>
    <row r="1200" spans="47:49">
      <c r="AU1200" s="2"/>
      <c r="AV1200" s="2"/>
      <c r="AW1200" s="2"/>
    </row>
    <row r="1201" spans="47:49">
      <c r="AU1201" s="2"/>
      <c r="AV1201" s="2"/>
      <c r="AW1201" s="2"/>
    </row>
    <row r="1202" spans="47:49">
      <c r="AU1202" s="2"/>
      <c r="AV1202" s="2"/>
      <c r="AW1202" s="2"/>
    </row>
    <row r="1203" spans="47:49">
      <c r="AU1203" s="2"/>
      <c r="AV1203" s="2"/>
      <c r="AW1203" s="2"/>
    </row>
    <row r="1204" spans="47:49">
      <c r="AU1204" s="2"/>
      <c r="AV1204" s="2"/>
      <c r="AW1204" s="2"/>
    </row>
    <row r="1205" spans="47:49">
      <c r="AU1205" s="2"/>
      <c r="AV1205" s="2"/>
      <c r="AW1205" s="2"/>
    </row>
    <row r="1206" spans="47:49">
      <c r="AU1206" s="2"/>
      <c r="AV1206" s="2"/>
      <c r="AW1206" s="2"/>
    </row>
    <row r="1207" spans="47:49">
      <c r="AU1207" s="2"/>
      <c r="AV1207" s="2"/>
      <c r="AW1207" s="2"/>
    </row>
    <row r="1208" spans="47:49">
      <c r="AU1208" s="2"/>
      <c r="AV1208" s="2"/>
      <c r="AW1208" s="2"/>
    </row>
    <row r="1209" spans="47:49">
      <c r="AU1209" s="2"/>
      <c r="AV1209" s="2"/>
      <c r="AW1209" s="2"/>
    </row>
    <row r="1210" spans="47:49">
      <c r="AU1210" s="2"/>
      <c r="AV1210" s="2"/>
      <c r="AW1210" s="2"/>
    </row>
    <row r="1211" spans="47:49">
      <c r="AU1211" s="2"/>
      <c r="AV1211" s="2"/>
      <c r="AW1211" s="2"/>
    </row>
    <row r="1212" spans="47:49">
      <c r="AU1212" s="2"/>
      <c r="AV1212" s="2"/>
      <c r="AW1212" s="2"/>
    </row>
    <row r="1213" spans="47:49">
      <c r="AU1213" s="2"/>
      <c r="AV1213" s="2"/>
      <c r="AW1213" s="2"/>
    </row>
    <row r="1214" spans="47:49">
      <c r="AU1214" s="2"/>
      <c r="AV1214" s="2"/>
      <c r="AW1214" s="2"/>
    </row>
    <row r="1215" spans="47:49">
      <c r="AU1215" s="2"/>
      <c r="AV1215" s="2"/>
      <c r="AW1215" s="2"/>
    </row>
    <row r="1216" spans="47:49">
      <c r="AU1216" s="2"/>
      <c r="AV1216" s="2"/>
      <c r="AW1216" s="2"/>
    </row>
    <row r="1217" spans="47:49">
      <c r="AU1217" s="2"/>
      <c r="AV1217" s="2"/>
      <c r="AW1217" s="2"/>
    </row>
    <row r="1218" spans="47:49">
      <c r="AU1218" s="2"/>
      <c r="AV1218" s="2"/>
      <c r="AW1218" s="2"/>
    </row>
    <row r="1219" spans="47:49">
      <c r="AU1219" s="2"/>
      <c r="AV1219" s="2"/>
      <c r="AW1219" s="2"/>
    </row>
    <row r="1220" spans="47:49">
      <c r="AU1220" s="2"/>
      <c r="AV1220" s="2"/>
      <c r="AW1220" s="2"/>
    </row>
    <row r="1221" spans="47:49">
      <c r="AU1221" s="2"/>
      <c r="AV1221" s="2"/>
      <c r="AW1221" s="2"/>
    </row>
    <row r="1222" spans="47:49">
      <c r="AU1222" s="2"/>
      <c r="AV1222" s="2"/>
      <c r="AW1222" s="2"/>
    </row>
    <row r="1223" spans="47:49">
      <c r="AU1223" s="2"/>
      <c r="AV1223" s="2"/>
      <c r="AW1223" s="2"/>
    </row>
    <row r="1224" spans="47:49">
      <c r="AU1224" s="2"/>
      <c r="AV1224" s="2"/>
      <c r="AW1224" s="2"/>
    </row>
    <row r="1225" spans="47:49">
      <c r="AU1225" s="2"/>
      <c r="AV1225" s="2"/>
      <c r="AW1225" s="2"/>
    </row>
    <row r="1226" spans="47:49">
      <c r="AU1226" s="2"/>
      <c r="AV1226" s="2"/>
      <c r="AW1226" s="2"/>
    </row>
    <row r="1227" spans="47:49">
      <c r="AU1227" s="2"/>
      <c r="AV1227" s="2"/>
      <c r="AW1227" s="2"/>
    </row>
    <row r="1228" spans="47:49">
      <c r="AU1228" s="2"/>
      <c r="AV1228" s="2"/>
      <c r="AW1228" s="2"/>
    </row>
    <row r="1229" spans="47:49">
      <c r="AU1229" s="2"/>
      <c r="AV1229" s="2"/>
      <c r="AW1229" s="2"/>
    </row>
    <row r="1230" spans="47:49">
      <c r="AU1230" s="2"/>
      <c r="AV1230" s="2"/>
      <c r="AW1230" s="2"/>
    </row>
    <row r="1231" spans="47:49">
      <c r="AU1231" s="2"/>
      <c r="AV1231" s="2"/>
      <c r="AW1231" s="2"/>
    </row>
    <row r="1232" spans="47:49">
      <c r="AU1232" s="2"/>
      <c r="AV1232" s="2"/>
      <c r="AW1232" s="2"/>
    </row>
    <row r="1233" spans="47:49">
      <c r="AU1233" s="2"/>
      <c r="AV1233" s="2"/>
      <c r="AW1233" s="2"/>
    </row>
    <row r="1234" spans="47:49">
      <c r="AU1234" s="2"/>
      <c r="AV1234" s="2"/>
      <c r="AW1234" s="2"/>
    </row>
    <row r="1235" spans="47:49">
      <c r="AU1235" s="2"/>
      <c r="AV1235" s="2"/>
      <c r="AW1235" s="2"/>
    </row>
    <row r="1236" spans="47:49">
      <c r="AU1236" s="2"/>
      <c r="AV1236" s="2"/>
      <c r="AW1236" s="2"/>
    </row>
    <row r="1237" spans="47:49">
      <c r="AU1237" s="2"/>
      <c r="AV1237" s="2"/>
      <c r="AW1237" s="2"/>
    </row>
    <row r="1238" spans="47:49">
      <c r="AU1238" s="2"/>
      <c r="AV1238" s="2"/>
      <c r="AW1238" s="2"/>
    </row>
    <row r="1239" spans="47:49">
      <c r="AU1239" s="2"/>
      <c r="AV1239" s="2"/>
      <c r="AW1239" s="2"/>
    </row>
    <row r="1240" spans="47:49">
      <c r="AU1240" s="2"/>
      <c r="AV1240" s="2"/>
      <c r="AW1240" s="2"/>
    </row>
    <row r="1241" spans="47:49">
      <c r="AU1241" s="2"/>
      <c r="AV1241" s="2"/>
      <c r="AW1241" s="2"/>
    </row>
    <row r="1242" spans="47:49">
      <c r="AU1242" s="2"/>
      <c r="AV1242" s="2"/>
      <c r="AW1242" s="2"/>
    </row>
    <row r="1243" spans="47:49">
      <c r="AU1243" s="2"/>
      <c r="AV1243" s="2"/>
      <c r="AW1243" s="2"/>
    </row>
    <row r="1244" spans="47:49">
      <c r="AU1244" s="2"/>
      <c r="AV1244" s="2"/>
      <c r="AW1244" s="2"/>
    </row>
    <row r="1245" spans="47:49">
      <c r="AU1245" s="2"/>
      <c r="AV1245" s="2"/>
      <c r="AW1245" s="2"/>
    </row>
    <row r="1246" spans="47:49">
      <c r="AU1246" s="2"/>
      <c r="AV1246" s="2"/>
      <c r="AW1246" s="2"/>
    </row>
    <row r="3518" spans="1:49">
      <c r="A3518" s="1"/>
    </row>
    <row r="3519" spans="1:49">
      <c r="A3519" s="1"/>
      <c r="C3519" s="2"/>
      <c r="D3519" s="2"/>
      <c r="E3519" s="2"/>
      <c r="J3519" s="2"/>
      <c r="K3519" s="2"/>
      <c r="L3519" s="2"/>
      <c r="M3519" s="2"/>
      <c r="N3519" s="2"/>
      <c r="O3519" s="2"/>
      <c r="P3519" s="2"/>
      <c r="Q3519" s="2"/>
      <c r="R3519" s="2"/>
      <c r="S3519" s="2"/>
      <c r="T3519" s="2"/>
      <c r="W3519" s="2"/>
      <c r="X3519" s="2"/>
      <c r="Y3519" s="2"/>
      <c r="Z3519" s="2"/>
      <c r="AA3519" s="2"/>
      <c r="AB3519" s="2"/>
      <c r="AC3519" s="4"/>
      <c r="AD3519" s="2"/>
      <c r="AE3519" s="2"/>
      <c r="AF3519" s="2"/>
      <c r="AG3519" s="2"/>
      <c r="AH3519" s="2"/>
      <c r="AI3519" s="2"/>
      <c r="AJ3519" s="2"/>
      <c r="AK3519" s="2"/>
      <c r="AL3519" s="2"/>
      <c r="AM3519" s="2"/>
      <c r="AN3519" s="2"/>
      <c r="AO3519" s="2"/>
      <c r="AP3519" s="2"/>
      <c r="AQ3519" s="2"/>
      <c r="AR3519" s="2"/>
      <c r="AS3519" s="2"/>
      <c r="AT3519" s="2"/>
      <c r="AU3519" s="2"/>
      <c r="AV3519" s="2"/>
      <c r="AW3519" s="2"/>
    </row>
    <row r="3520" spans="1:49">
      <c r="A3520" s="1"/>
      <c r="C3520" s="2"/>
      <c r="D3520" s="2"/>
      <c r="E3520" s="2"/>
      <c r="J3520" s="2"/>
      <c r="K3520" s="2"/>
      <c r="L3520" s="2"/>
      <c r="M3520" s="2"/>
      <c r="N3520" s="2"/>
      <c r="O3520" s="2"/>
      <c r="P3520" s="2"/>
      <c r="Q3520" s="2"/>
      <c r="R3520" s="2"/>
      <c r="S3520" s="2"/>
      <c r="T3520" s="2"/>
      <c r="W3520" s="2"/>
      <c r="X3520" s="2"/>
      <c r="Y3520" s="2"/>
      <c r="Z3520" s="2"/>
      <c r="AA3520" s="2"/>
      <c r="AB3520" s="2"/>
      <c r="AC3520" s="4"/>
      <c r="AD3520" s="2"/>
      <c r="AE3520" s="2"/>
      <c r="AF3520" s="2"/>
      <c r="AG3520" s="2"/>
      <c r="AH3520" s="2"/>
      <c r="AI3520" s="2"/>
      <c r="AJ3520" s="2"/>
      <c r="AK3520" s="2"/>
      <c r="AL3520" s="2"/>
      <c r="AM3520" s="2"/>
      <c r="AN3520" s="2"/>
      <c r="AO3520" s="2"/>
      <c r="AP3520" s="2"/>
      <c r="AQ3520" s="2"/>
      <c r="AR3520" s="2"/>
      <c r="AS3520" s="2"/>
      <c r="AT3520" s="2"/>
      <c r="AU3520" s="2"/>
      <c r="AV3520" s="2"/>
      <c r="AW3520" s="2"/>
    </row>
    <row r="3521" spans="1:49">
      <c r="A3521" s="1"/>
      <c r="C3521" s="2"/>
      <c r="D3521" s="2"/>
      <c r="E3521" s="2"/>
      <c r="J3521" s="2"/>
      <c r="K3521" s="2"/>
      <c r="L3521" s="2"/>
      <c r="M3521" s="2"/>
      <c r="N3521" s="2"/>
      <c r="O3521" s="2"/>
      <c r="P3521" s="2"/>
      <c r="Q3521" s="2"/>
      <c r="R3521" s="2"/>
      <c r="S3521" s="2"/>
      <c r="T3521" s="2"/>
      <c r="W3521" s="2"/>
      <c r="X3521" s="2"/>
      <c r="Y3521" s="2"/>
      <c r="Z3521" s="2"/>
      <c r="AA3521" s="2"/>
      <c r="AB3521" s="2"/>
      <c r="AC3521" s="4"/>
      <c r="AD3521" s="2"/>
      <c r="AE3521" s="2"/>
      <c r="AF3521" s="2"/>
      <c r="AG3521" s="2"/>
      <c r="AH3521" s="2"/>
      <c r="AI3521" s="2"/>
      <c r="AJ3521" s="2"/>
      <c r="AK3521" s="2"/>
      <c r="AL3521" s="2"/>
      <c r="AM3521" s="2"/>
      <c r="AN3521" s="2"/>
      <c r="AO3521" s="2"/>
      <c r="AP3521" s="2"/>
      <c r="AQ3521" s="2"/>
      <c r="AR3521" s="2"/>
      <c r="AS3521" s="2"/>
      <c r="AT3521" s="2"/>
      <c r="AU3521" s="2"/>
      <c r="AV3521" s="2"/>
      <c r="AW3521" s="2"/>
    </row>
    <row r="3522" spans="1:49">
      <c r="A3522" s="1"/>
      <c r="C3522" s="2"/>
      <c r="D3522" s="2"/>
      <c r="E3522" s="2"/>
      <c r="J3522" s="2"/>
      <c r="K3522" s="2"/>
      <c r="L3522" s="2"/>
      <c r="M3522" s="2"/>
      <c r="N3522" s="2"/>
      <c r="O3522" s="2"/>
      <c r="P3522" s="2"/>
      <c r="Q3522" s="2"/>
      <c r="R3522" s="2"/>
      <c r="S3522" s="2"/>
      <c r="T3522" s="2"/>
      <c r="W3522" s="2"/>
      <c r="X3522" s="2"/>
      <c r="Y3522" s="2"/>
      <c r="Z3522" s="2"/>
      <c r="AA3522" s="2"/>
      <c r="AB3522" s="2"/>
      <c r="AC3522" s="4"/>
      <c r="AD3522" s="2"/>
      <c r="AE3522" s="2"/>
      <c r="AF3522" s="2"/>
      <c r="AG3522" s="2"/>
      <c r="AH3522" s="2"/>
      <c r="AI3522" s="2"/>
      <c r="AJ3522" s="2"/>
      <c r="AK3522" s="2"/>
      <c r="AL3522" s="2"/>
      <c r="AM3522" s="2"/>
      <c r="AN3522" s="2"/>
      <c r="AO3522" s="2"/>
      <c r="AP3522" s="2"/>
      <c r="AQ3522" s="2"/>
      <c r="AR3522" s="2"/>
      <c r="AS3522" s="2"/>
      <c r="AT3522" s="2"/>
      <c r="AU3522" s="2"/>
      <c r="AV3522" s="2"/>
      <c r="AW3522" s="2"/>
    </row>
    <row r="3523" spans="1:49">
      <c r="A3523" s="1"/>
      <c r="C3523" s="2"/>
      <c r="D3523" s="2"/>
      <c r="E3523" s="2"/>
      <c r="J3523" s="2"/>
      <c r="K3523" s="2"/>
      <c r="L3523" s="2"/>
      <c r="M3523" s="2"/>
      <c r="N3523" s="2"/>
      <c r="O3523" s="2"/>
      <c r="P3523" s="2"/>
      <c r="Q3523" s="2"/>
      <c r="R3523" s="2"/>
      <c r="S3523" s="2"/>
      <c r="T3523" s="2"/>
      <c r="W3523" s="2"/>
      <c r="X3523" s="2"/>
      <c r="Y3523" s="2"/>
      <c r="Z3523" s="2"/>
      <c r="AA3523" s="2"/>
      <c r="AB3523" s="2"/>
      <c r="AC3523" s="4"/>
      <c r="AD3523" s="2"/>
      <c r="AE3523" s="2"/>
      <c r="AF3523" s="2"/>
      <c r="AG3523" s="2"/>
      <c r="AH3523" s="2"/>
      <c r="AI3523" s="2"/>
      <c r="AJ3523" s="2"/>
      <c r="AK3523" s="2"/>
      <c r="AL3523" s="2"/>
      <c r="AM3523" s="2"/>
      <c r="AN3523" s="2"/>
      <c r="AO3523" s="2"/>
      <c r="AP3523" s="2"/>
      <c r="AQ3523" s="2"/>
      <c r="AR3523" s="2"/>
      <c r="AS3523" s="2"/>
      <c r="AT3523" s="2"/>
      <c r="AU3523" s="2"/>
      <c r="AV3523" s="2"/>
      <c r="AW3523" s="2"/>
    </row>
    <row r="3524" spans="1:49">
      <c r="A3524" s="1"/>
      <c r="C3524" s="2"/>
      <c r="D3524" s="2"/>
      <c r="E3524" s="2"/>
      <c r="J3524" s="2"/>
      <c r="K3524" s="2"/>
      <c r="L3524" s="2"/>
      <c r="M3524" s="2"/>
      <c r="N3524" s="2"/>
      <c r="O3524" s="2"/>
      <c r="P3524" s="2"/>
      <c r="Q3524" s="2"/>
      <c r="R3524" s="2"/>
      <c r="S3524" s="2"/>
      <c r="T3524" s="2"/>
      <c r="W3524" s="2"/>
      <c r="X3524" s="2"/>
      <c r="Y3524" s="2"/>
      <c r="Z3524" s="2"/>
      <c r="AA3524" s="2"/>
      <c r="AB3524" s="2"/>
      <c r="AC3524" s="4"/>
      <c r="AD3524" s="2"/>
      <c r="AE3524" s="2"/>
      <c r="AF3524" s="2"/>
      <c r="AG3524" s="2"/>
      <c r="AH3524" s="2"/>
      <c r="AI3524" s="2"/>
      <c r="AJ3524" s="2"/>
      <c r="AK3524" s="2"/>
      <c r="AL3524" s="2"/>
      <c r="AM3524" s="2"/>
      <c r="AN3524" s="2"/>
      <c r="AO3524" s="2"/>
      <c r="AP3524" s="2"/>
      <c r="AQ3524" s="2"/>
      <c r="AR3524" s="2"/>
      <c r="AS3524" s="2"/>
      <c r="AT3524" s="2"/>
      <c r="AU3524" s="2"/>
      <c r="AV3524" s="2"/>
      <c r="AW3524" s="2"/>
    </row>
    <row r="3525" spans="1:49">
      <c r="A3525" s="1"/>
      <c r="C3525" s="2"/>
      <c r="D3525" s="2"/>
      <c r="E3525" s="2"/>
      <c r="J3525" s="2"/>
      <c r="K3525" s="2"/>
      <c r="L3525" s="2"/>
      <c r="M3525" s="2"/>
      <c r="N3525" s="2"/>
      <c r="O3525" s="2"/>
      <c r="P3525" s="2"/>
      <c r="Q3525" s="2"/>
      <c r="R3525" s="2"/>
      <c r="S3525" s="2"/>
      <c r="T3525" s="2"/>
      <c r="W3525" s="2"/>
      <c r="X3525" s="2"/>
      <c r="Y3525" s="2"/>
      <c r="Z3525" s="2"/>
      <c r="AA3525" s="2"/>
      <c r="AB3525" s="2"/>
      <c r="AC3525" s="4"/>
      <c r="AD3525" s="2"/>
      <c r="AE3525" s="2"/>
      <c r="AF3525" s="2"/>
      <c r="AG3525" s="2"/>
      <c r="AH3525" s="2"/>
      <c r="AI3525" s="2"/>
      <c r="AJ3525" s="2"/>
      <c r="AK3525" s="2"/>
      <c r="AL3525" s="2"/>
      <c r="AM3525" s="2"/>
      <c r="AN3525" s="2"/>
      <c r="AO3525" s="2"/>
      <c r="AP3525" s="2"/>
      <c r="AQ3525" s="2"/>
      <c r="AR3525" s="2"/>
      <c r="AS3525" s="2"/>
      <c r="AT3525" s="2"/>
      <c r="AU3525" s="2"/>
      <c r="AV3525" s="2"/>
      <c r="AW3525" s="2"/>
    </row>
    <row r="3526" spans="1:49">
      <c r="A3526" s="1"/>
      <c r="C3526" s="2"/>
      <c r="D3526" s="2"/>
      <c r="E3526" s="2"/>
      <c r="J3526" s="2"/>
      <c r="K3526" s="2"/>
      <c r="L3526" s="2"/>
      <c r="M3526" s="2"/>
      <c r="N3526" s="2"/>
      <c r="O3526" s="2"/>
      <c r="P3526" s="2"/>
      <c r="Q3526" s="2"/>
      <c r="R3526" s="2"/>
      <c r="S3526" s="2"/>
      <c r="T3526" s="2"/>
      <c r="W3526" s="2"/>
      <c r="X3526" s="2"/>
      <c r="Y3526" s="2"/>
      <c r="Z3526" s="2"/>
      <c r="AA3526" s="2"/>
      <c r="AB3526" s="2"/>
      <c r="AC3526" s="4"/>
      <c r="AD3526" s="2"/>
      <c r="AE3526" s="2"/>
      <c r="AF3526" s="2"/>
      <c r="AG3526" s="2"/>
      <c r="AH3526" s="2"/>
      <c r="AI3526" s="2"/>
      <c r="AJ3526" s="2"/>
      <c r="AK3526" s="2"/>
      <c r="AL3526" s="2"/>
      <c r="AM3526" s="2"/>
      <c r="AN3526" s="2"/>
      <c r="AO3526" s="2"/>
      <c r="AP3526" s="2"/>
      <c r="AQ3526" s="2"/>
      <c r="AR3526" s="2"/>
      <c r="AS3526" s="2"/>
      <c r="AT3526" s="2"/>
      <c r="AU3526" s="2"/>
      <c r="AV3526" s="2"/>
      <c r="AW3526" s="2"/>
    </row>
    <row r="3527" spans="1:49">
      <c r="A3527" s="1"/>
      <c r="C3527" s="2"/>
      <c r="D3527" s="2"/>
      <c r="E3527" s="2"/>
      <c r="J3527" s="2"/>
      <c r="K3527" s="2"/>
      <c r="L3527" s="2"/>
      <c r="M3527" s="2"/>
      <c r="N3527" s="2"/>
      <c r="O3527" s="2"/>
      <c r="P3527" s="2"/>
      <c r="Q3527" s="2"/>
      <c r="R3527" s="2"/>
      <c r="S3527" s="2"/>
      <c r="T3527" s="2"/>
      <c r="W3527" s="2"/>
      <c r="X3527" s="2"/>
      <c r="Y3527" s="2"/>
      <c r="Z3527" s="2"/>
      <c r="AA3527" s="2"/>
      <c r="AB3527" s="2"/>
      <c r="AC3527" s="4"/>
      <c r="AD3527" s="2"/>
      <c r="AE3527" s="2"/>
      <c r="AF3527" s="2"/>
      <c r="AG3527" s="2"/>
      <c r="AH3527" s="2"/>
      <c r="AI3527" s="2"/>
      <c r="AJ3527" s="2"/>
      <c r="AK3527" s="2"/>
      <c r="AL3527" s="2"/>
      <c r="AM3527" s="2"/>
      <c r="AN3527" s="2"/>
      <c r="AO3527" s="2"/>
      <c r="AP3527" s="2"/>
      <c r="AQ3527" s="2"/>
      <c r="AR3527" s="2"/>
      <c r="AS3527" s="2"/>
      <c r="AT3527" s="2"/>
      <c r="AU3527" s="2"/>
      <c r="AV3527" s="2"/>
      <c r="AW3527" s="2"/>
    </row>
    <row r="3528" spans="1:49">
      <c r="A3528" s="1"/>
      <c r="C3528" s="2"/>
      <c r="D3528" s="2"/>
      <c r="E3528" s="2"/>
      <c r="J3528" s="2"/>
      <c r="K3528" s="2"/>
      <c r="L3528" s="2"/>
      <c r="M3528" s="2"/>
      <c r="N3528" s="2"/>
      <c r="O3528" s="2"/>
      <c r="P3528" s="2"/>
      <c r="Q3528" s="2"/>
      <c r="R3528" s="2"/>
      <c r="S3528" s="2"/>
      <c r="T3528" s="2"/>
      <c r="W3528" s="2"/>
      <c r="X3528" s="2"/>
      <c r="Y3528" s="2"/>
      <c r="Z3528" s="2"/>
      <c r="AA3528" s="2"/>
      <c r="AB3528" s="2"/>
      <c r="AC3528" s="4"/>
      <c r="AD3528" s="2"/>
      <c r="AE3528" s="2"/>
      <c r="AF3528" s="2"/>
      <c r="AG3528" s="2"/>
      <c r="AH3528" s="2"/>
      <c r="AI3528" s="2"/>
      <c r="AJ3528" s="2"/>
      <c r="AK3528" s="2"/>
      <c r="AL3528" s="2"/>
      <c r="AM3528" s="2"/>
      <c r="AN3528" s="2"/>
      <c r="AO3528" s="2"/>
      <c r="AP3528" s="2"/>
      <c r="AQ3528" s="2"/>
      <c r="AR3528" s="2"/>
      <c r="AS3528" s="2"/>
      <c r="AT3528" s="2"/>
      <c r="AU3528" s="2"/>
      <c r="AV3528" s="2"/>
      <c r="AW3528" s="2"/>
    </row>
    <row r="3529" spans="1:49">
      <c r="A3529" s="1"/>
      <c r="C3529" s="2"/>
      <c r="D3529" s="2"/>
      <c r="E3529" s="2"/>
      <c r="J3529" s="2"/>
      <c r="K3529" s="2"/>
      <c r="L3529" s="2"/>
      <c r="M3529" s="2"/>
      <c r="N3529" s="2"/>
      <c r="O3529" s="2"/>
      <c r="P3529" s="2"/>
      <c r="Q3529" s="2"/>
      <c r="R3529" s="2"/>
      <c r="S3529" s="2"/>
      <c r="T3529" s="2"/>
      <c r="W3529" s="2"/>
      <c r="X3529" s="2"/>
      <c r="Y3529" s="2"/>
      <c r="Z3529" s="2"/>
      <c r="AA3529" s="2"/>
      <c r="AB3529" s="2"/>
      <c r="AC3529" s="4"/>
      <c r="AD3529" s="2"/>
      <c r="AE3529" s="2"/>
      <c r="AF3529" s="2"/>
      <c r="AG3529" s="2"/>
      <c r="AH3529" s="2"/>
      <c r="AI3529" s="2"/>
      <c r="AJ3529" s="2"/>
      <c r="AK3529" s="2"/>
      <c r="AL3529" s="2"/>
      <c r="AM3529" s="2"/>
      <c r="AN3529" s="2"/>
      <c r="AO3529" s="2"/>
      <c r="AP3529" s="2"/>
      <c r="AQ3529" s="2"/>
      <c r="AR3529" s="2"/>
      <c r="AS3529" s="2"/>
      <c r="AT3529" s="2"/>
      <c r="AU3529" s="2"/>
      <c r="AV3529" s="2"/>
      <c r="AW3529" s="2"/>
    </row>
    <row r="3530" spans="1:49">
      <c r="A3530" s="1"/>
      <c r="C3530" s="2"/>
      <c r="D3530" s="2"/>
      <c r="E3530" s="2"/>
      <c r="J3530" s="2"/>
      <c r="K3530" s="2"/>
      <c r="L3530" s="2"/>
      <c r="M3530" s="2"/>
      <c r="N3530" s="2"/>
      <c r="O3530" s="2"/>
      <c r="P3530" s="2"/>
      <c r="Q3530" s="2"/>
      <c r="R3530" s="2"/>
      <c r="S3530" s="2"/>
      <c r="T3530" s="2"/>
      <c r="W3530" s="2"/>
      <c r="X3530" s="2"/>
      <c r="Y3530" s="2"/>
      <c r="Z3530" s="2"/>
      <c r="AA3530" s="2"/>
      <c r="AB3530" s="2"/>
      <c r="AC3530" s="4"/>
      <c r="AD3530" s="2"/>
      <c r="AE3530" s="2"/>
      <c r="AF3530" s="2"/>
      <c r="AG3530" s="2"/>
      <c r="AH3530" s="2"/>
      <c r="AI3530" s="2"/>
      <c r="AJ3530" s="2"/>
      <c r="AK3530" s="2"/>
      <c r="AL3530" s="2"/>
      <c r="AM3530" s="2"/>
      <c r="AN3530" s="2"/>
      <c r="AO3530" s="2"/>
      <c r="AP3530" s="2"/>
      <c r="AQ3530" s="2"/>
      <c r="AR3530" s="2"/>
      <c r="AS3530" s="2"/>
      <c r="AT3530" s="2"/>
      <c r="AU3530" s="2"/>
      <c r="AV3530" s="2"/>
      <c r="AW3530" s="2"/>
    </row>
    <row r="3531" spans="1:49">
      <c r="A3531" s="1"/>
      <c r="C3531" s="2"/>
      <c r="D3531" s="2"/>
      <c r="E3531" s="2"/>
      <c r="J3531" s="2"/>
      <c r="K3531" s="2"/>
      <c r="L3531" s="2"/>
      <c r="M3531" s="2"/>
      <c r="N3531" s="2"/>
      <c r="O3531" s="2"/>
      <c r="P3531" s="2"/>
      <c r="Q3531" s="2"/>
      <c r="R3531" s="2"/>
      <c r="S3531" s="2"/>
      <c r="T3531" s="2"/>
      <c r="W3531" s="2"/>
      <c r="X3531" s="2"/>
      <c r="Y3531" s="2"/>
      <c r="Z3531" s="2"/>
      <c r="AA3531" s="2"/>
      <c r="AB3531" s="2"/>
      <c r="AC3531" s="4"/>
      <c r="AD3531" s="2"/>
      <c r="AE3531" s="2"/>
      <c r="AF3531" s="2"/>
      <c r="AG3531" s="2"/>
      <c r="AH3531" s="2"/>
      <c r="AI3531" s="2"/>
      <c r="AJ3531" s="2"/>
      <c r="AK3531" s="2"/>
      <c r="AL3531" s="2"/>
      <c r="AM3531" s="2"/>
      <c r="AN3531" s="2"/>
      <c r="AO3531" s="2"/>
      <c r="AP3531" s="2"/>
      <c r="AQ3531" s="2"/>
      <c r="AR3531" s="2"/>
      <c r="AS3531" s="2"/>
      <c r="AT3531" s="2"/>
      <c r="AU3531" s="2"/>
      <c r="AV3531" s="2"/>
      <c r="AW3531" s="2"/>
    </row>
    <row r="3532" spans="1:49">
      <c r="A3532" s="1"/>
      <c r="C3532" s="2"/>
      <c r="D3532" s="2"/>
      <c r="E3532" s="2"/>
      <c r="J3532" s="2"/>
      <c r="K3532" s="2"/>
      <c r="L3532" s="2"/>
      <c r="M3532" s="2"/>
      <c r="N3532" s="2"/>
      <c r="O3532" s="2"/>
      <c r="P3532" s="2"/>
      <c r="Q3532" s="2"/>
      <c r="R3532" s="2"/>
      <c r="S3532" s="2"/>
      <c r="T3532" s="2"/>
      <c r="W3532" s="2"/>
      <c r="X3532" s="2"/>
      <c r="Y3532" s="2"/>
      <c r="Z3532" s="2"/>
      <c r="AA3532" s="2"/>
      <c r="AB3532" s="2"/>
      <c r="AC3532" s="4"/>
      <c r="AD3532" s="2"/>
      <c r="AE3532" s="2"/>
      <c r="AF3532" s="2"/>
      <c r="AG3532" s="2"/>
      <c r="AH3532" s="2"/>
      <c r="AI3532" s="2"/>
      <c r="AJ3532" s="2"/>
      <c r="AK3532" s="2"/>
      <c r="AL3532" s="2"/>
      <c r="AM3532" s="2"/>
      <c r="AN3532" s="2"/>
      <c r="AO3532" s="2"/>
      <c r="AP3532" s="2"/>
      <c r="AQ3532" s="2"/>
      <c r="AR3532" s="2"/>
      <c r="AS3532" s="2"/>
      <c r="AT3532" s="2"/>
      <c r="AU3532" s="2"/>
      <c r="AV3532" s="2"/>
      <c r="AW3532" s="2"/>
    </row>
    <row r="3533" spans="1:49">
      <c r="A3533" s="1"/>
      <c r="C3533" s="2"/>
      <c r="D3533" s="2"/>
      <c r="E3533" s="2"/>
      <c r="J3533" s="2"/>
      <c r="K3533" s="2"/>
      <c r="L3533" s="2"/>
      <c r="M3533" s="2"/>
      <c r="N3533" s="2"/>
      <c r="O3533" s="2"/>
      <c r="P3533" s="2"/>
      <c r="Q3533" s="2"/>
      <c r="R3533" s="2"/>
      <c r="S3533" s="2"/>
      <c r="T3533" s="2"/>
      <c r="W3533" s="2"/>
      <c r="X3533" s="2"/>
      <c r="Y3533" s="2"/>
      <c r="Z3533" s="2"/>
      <c r="AA3533" s="2"/>
      <c r="AB3533" s="2"/>
      <c r="AC3533" s="4"/>
      <c r="AD3533" s="2"/>
      <c r="AE3533" s="2"/>
      <c r="AF3533" s="2"/>
      <c r="AG3533" s="2"/>
      <c r="AH3533" s="2"/>
      <c r="AI3533" s="2"/>
      <c r="AJ3533" s="2"/>
      <c r="AK3533" s="2"/>
      <c r="AL3533" s="2"/>
      <c r="AM3533" s="2"/>
      <c r="AN3533" s="2"/>
      <c r="AO3533" s="2"/>
      <c r="AP3533" s="2"/>
      <c r="AQ3533" s="2"/>
      <c r="AR3533" s="2"/>
      <c r="AS3533" s="2"/>
      <c r="AT3533" s="2"/>
      <c r="AU3533" s="2"/>
      <c r="AV3533" s="2"/>
      <c r="AW3533" s="2"/>
    </row>
    <row r="3534" spans="1:49">
      <c r="A3534" s="1"/>
      <c r="C3534" s="2"/>
      <c r="D3534" s="2"/>
      <c r="E3534" s="2"/>
      <c r="J3534" s="2"/>
      <c r="K3534" s="2"/>
      <c r="L3534" s="2"/>
      <c r="M3534" s="2"/>
      <c r="N3534" s="2"/>
      <c r="O3534" s="2"/>
      <c r="P3534" s="2"/>
      <c r="Q3534" s="2"/>
      <c r="R3534" s="2"/>
      <c r="S3534" s="2"/>
      <c r="T3534" s="2"/>
      <c r="W3534" s="2"/>
      <c r="X3534" s="2"/>
      <c r="Y3534" s="2"/>
      <c r="Z3534" s="2"/>
      <c r="AA3534" s="2"/>
      <c r="AB3534" s="2"/>
      <c r="AC3534" s="4"/>
      <c r="AD3534" s="2"/>
      <c r="AE3534" s="2"/>
      <c r="AF3534" s="2"/>
      <c r="AG3534" s="2"/>
      <c r="AH3534" s="2"/>
      <c r="AI3534" s="2"/>
      <c r="AJ3534" s="2"/>
      <c r="AK3534" s="2"/>
      <c r="AL3534" s="2"/>
      <c r="AM3534" s="2"/>
      <c r="AN3534" s="2"/>
      <c r="AO3534" s="2"/>
      <c r="AP3534" s="2"/>
      <c r="AQ3534" s="2"/>
      <c r="AR3534" s="2"/>
      <c r="AS3534" s="2"/>
      <c r="AT3534" s="2"/>
      <c r="AU3534" s="2"/>
      <c r="AV3534" s="2"/>
      <c r="AW3534" s="2"/>
    </row>
    <row r="3535" spans="1:49">
      <c r="A3535" s="1"/>
      <c r="C3535" s="2"/>
      <c r="D3535" s="2"/>
      <c r="E3535" s="2"/>
      <c r="J3535" s="2"/>
      <c r="K3535" s="2"/>
      <c r="L3535" s="2"/>
      <c r="M3535" s="2"/>
      <c r="N3535" s="2"/>
      <c r="O3535" s="2"/>
      <c r="P3535" s="2"/>
      <c r="Q3535" s="2"/>
      <c r="R3535" s="2"/>
      <c r="S3535" s="2"/>
      <c r="T3535" s="2"/>
      <c r="W3535" s="2"/>
      <c r="X3535" s="2"/>
      <c r="Y3535" s="2"/>
      <c r="Z3535" s="2"/>
      <c r="AA3535" s="2"/>
      <c r="AB3535" s="2"/>
      <c r="AC3535" s="4"/>
      <c r="AD3535" s="2"/>
      <c r="AE3535" s="2"/>
      <c r="AF3535" s="2"/>
      <c r="AG3535" s="2"/>
      <c r="AH3535" s="2"/>
      <c r="AI3535" s="2"/>
      <c r="AJ3535" s="2"/>
      <c r="AK3535" s="2"/>
      <c r="AL3535" s="2"/>
      <c r="AM3535" s="2"/>
      <c r="AN3535" s="2"/>
      <c r="AO3535" s="2"/>
      <c r="AP3535" s="2"/>
      <c r="AQ3535" s="2"/>
      <c r="AR3535" s="2"/>
      <c r="AS3535" s="2"/>
      <c r="AT3535" s="2"/>
      <c r="AU3535" s="2"/>
      <c r="AV3535" s="2"/>
      <c r="AW3535" s="2"/>
    </row>
    <row r="3536" spans="1:49">
      <c r="A3536" s="1"/>
      <c r="C3536" s="2"/>
      <c r="D3536" s="2"/>
      <c r="E3536" s="2"/>
      <c r="J3536" s="2"/>
      <c r="K3536" s="2"/>
      <c r="L3536" s="2"/>
      <c r="M3536" s="2"/>
      <c r="N3536" s="2"/>
      <c r="O3536" s="2"/>
      <c r="P3536" s="2"/>
      <c r="Q3536" s="2"/>
      <c r="R3536" s="2"/>
      <c r="S3536" s="2"/>
      <c r="T3536" s="2"/>
      <c r="W3536" s="2"/>
      <c r="X3536" s="2"/>
      <c r="Y3536" s="2"/>
      <c r="Z3536" s="2"/>
      <c r="AA3536" s="2"/>
      <c r="AB3536" s="2"/>
      <c r="AC3536" s="4"/>
      <c r="AD3536" s="2"/>
      <c r="AE3536" s="2"/>
      <c r="AF3536" s="2"/>
      <c r="AG3536" s="2"/>
      <c r="AH3536" s="2"/>
      <c r="AI3536" s="2"/>
      <c r="AJ3536" s="2"/>
      <c r="AK3536" s="2"/>
      <c r="AL3536" s="2"/>
      <c r="AM3536" s="2"/>
      <c r="AN3536" s="2"/>
      <c r="AO3536" s="2"/>
      <c r="AP3536" s="2"/>
      <c r="AQ3536" s="2"/>
      <c r="AR3536" s="2"/>
      <c r="AS3536" s="2"/>
      <c r="AT3536" s="2"/>
      <c r="AU3536" s="2"/>
      <c r="AV3536" s="2"/>
      <c r="AW3536" s="2"/>
    </row>
    <row r="3537" spans="1:49">
      <c r="A3537" s="1"/>
      <c r="C3537" s="2"/>
      <c r="D3537" s="2"/>
      <c r="E3537" s="2"/>
      <c r="J3537" s="2"/>
      <c r="K3537" s="2"/>
      <c r="L3537" s="2"/>
      <c r="M3537" s="2"/>
      <c r="N3537" s="2"/>
      <c r="O3537" s="2"/>
      <c r="P3537" s="2"/>
      <c r="Q3537" s="2"/>
      <c r="R3537" s="2"/>
      <c r="S3537" s="2"/>
      <c r="T3537" s="2"/>
      <c r="W3537" s="2"/>
      <c r="X3537" s="2"/>
      <c r="Y3537" s="2"/>
      <c r="Z3537" s="2"/>
      <c r="AA3537" s="2"/>
      <c r="AB3537" s="2"/>
      <c r="AC3537" s="4"/>
      <c r="AD3537" s="2"/>
      <c r="AE3537" s="2"/>
      <c r="AF3537" s="2"/>
      <c r="AG3537" s="2"/>
      <c r="AH3537" s="2"/>
      <c r="AI3537" s="2"/>
      <c r="AJ3537" s="2"/>
      <c r="AK3537" s="2"/>
      <c r="AL3537" s="2"/>
      <c r="AM3537" s="2"/>
      <c r="AN3537" s="2"/>
      <c r="AO3537" s="2"/>
      <c r="AP3537" s="2"/>
      <c r="AQ3537" s="2"/>
      <c r="AR3537" s="2"/>
      <c r="AS3537" s="2"/>
      <c r="AT3537" s="2"/>
      <c r="AU3537" s="2"/>
      <c r="AV3537" s="2"/>
      <c r="AW3537" s="2"/>
    </row>
    <row r="3538" spans="1:49">
      <c r="A3538" s="1"/>
      <c r="C3538" s="2"/>
      <c r="D3538" s="2"/>
      <c r="E3538" s="2"/>
      <c r="J3538" s="2"/>
      <c r="K3538" s="2"/>
      <c r="L3538" s="2"/>
      <c r="M3538" s="2"/>
      <c r="N3538" s="2"/>
      <c r="O3538" s="2"/>
      <c r="P3538" s="2"/>
      <c r="Q3538" s="2"/>
      <c r="R3538" s="2"/>
      <c r="S3538" s="2"/>
      <c r="T3538" s="2"/>
      <c r="W3538" s="2"/>
      <c r="X3538" s="2"/>
      <c r="Y3538" s="2"/>
      <c r="Z3538" s="2"/>
      <c r="AA3538" s="2"/>
      <c r="AB3538" s="2"/>
      <c r="AC3538" s="4"/>
      <c r="AD3538" s="2"/>
      <c r="AE3538" s="2"/>
      <c r="AF3538" s="2"/>
      <c r="AG3538" s="2"/>
      <c r="AH3538" s="2"/>
      <c r="AI3538" s="2"/>
      <c r="AJ3538" s="2"/>
      <c r="AK3538" s="2"/>
      <c r="AL3538" s="2"/>
      <c r="AM3538" s="2"/>
      <c r="AN3538" s="2"/>
      <c r="AO3538" s="2"/>
      <c r="AP3538" s="2"/>
      <c r="AQ3538" s="2"/>
      <c r="AR3538" s="2"/>
      <c r="AS3538" s="2"/>
      <c r="AT3538" s="2"/>
      <c r="AU3538" s="2"/>
      <c r="AV3538" s="2"/>
      <c r="AW3538" s="2"/>
    </row>
    <row r="3539" spans="1:49">
      <c r="A3539" s="1"/>
      <c r="C3539" s="2"/>
      <c r="D3539" s="2"/>
      <c r="E3539" s="2"/>
      <c r="J3539" s="2"/>
      <c r="K3539" s="2"/>
      <c r="L3539" s="2"/>
      <c r="M3539" s="2"/>
      <c r="N3539" s="2"/>
      <c r="O3539" s="2"/>
      <c r="P3539" s="2"/>
      <c r="Q3539" s="2"/>
      <c r="R3539" s="2"/>
      <c r="S3539" s="2"/>
      <c r="T3539" s="2"/>
      <c r="W3539" s="2"/>
      <c r="X3539" s="2"/>
      <c r="Y3539" s="2"/>
      <c r="Z3539" s="2"/>
      <c r="AA3539" s="2"/>
      <c r="AB3539" s="2"/>
      <c r="AC3539" s="4"/>
      <c r="AD3539" s="2"/>
      <c r="AE3539" s="2"/>
      <c r="AF3539" s="2"/>
      <c r="AG3539" s="2"/>
      <c r="AH3539" s="2"/>
      <c r="AI3539" s="2"/>
      <c r="AJ3539" s="2"/>
      <c r="AK3539" s="2"/>
      <c r="AL3539" s="2"/>
      <c r="AM3539" s="2"/>
      <c r="AN3539" s="2"/>
      <c r="AO3539" s="2"/>
      <c r="AP3539" s="2"/>
      <c r="AQ3539" s="2"/>
      <c r="AR3539" s="2"/>
      <c r="AS3539" s="2"/>
      <c r="AT3539" s="2"/>
      <c r="AU3539" s="2"/>
      <c r="AV3539" s="2"/>
      <c r="AW3539" s="2"/>
    </row>
    <row r="3540" spans="1:49">
      <c r="A3540" s="1"/>
      <c r="C3540" s="2"/>
      <c r="D3540" s="2"/>
      <c r="E3540" s="2"/>
      <c r="J3540" s="2"/>
      <c r="K3540" s="2"/>
      <c r="L3540" s="2"/>
      <c r="M3540" s="2"/>
      <c r="N3540" s="2"/>
      <c r="O3540" s="2"/>
      <c r="P3540" s="2"/>
      <c r="Q3540" s="2"/>
      <c r="R3540" s="2"/>
      <c r="S3540" s="2"/>
      <c r="T3540" s="2"/>
      <c r="W3540" s="2"/>
      <c r="X3540" s="2"/>
      <c r="Y3540" s="2"/>
      <c r="Z3540" s="2"/>
      <c r="AA3540" s="2"/>
      <c r="AB3540" s="2"/>
      <c r="AC3540" s="4"/>
      <c r="AD3540" s="2"/>
      <c r="AE3540" s="2"/>
      <c r="AF3540" s="2"/>
      <c r="AG3540" s="2"/>
      <c r="AH3540" s="2"/>
      <c r="AI3540" s="2"/>
      <c r="AJ3540" s="2"/>
      <c r="AK3540" s="2"/>
      <c r="AL3540" s="2"/>
      <c r="AM3540" s="2"/>
      <c r="AN3540" s="2"/>
      <c r="AO3540" s="2"/>
      <c r="AP3540" s="2"/>
      <c r="AQ3540" s="2"/>
      <c r="AR3540" s="2"/>
      <c r="AS3540" s="2"/>
      <c r="AT3540" s="2"/>
      <c r="AU3540" s="2"/>
      <c r="AV3540" s="2"/>
      <c r="AW3540" s="2"/>
    </row>
    <row r="3541" spans="1:49">
      <c r="A3541" s="1"/>
      <c r="C3541" s="2"/>
      <c r="D3541" s="2"/>
      <c r="E3541" s="2"/>
      <c r="J3541" s="2"/>
      <c r="K3541" s="2"/>
      <c r="L3541" s="2"/>
      <c r="M3541" s="2"/>
      <c r="N3541" s="2"/>
      <c r="O3541" s="2"/>
      <c r="P3541" s="2"/>
      <c r="Q3541" s="2"/>
      <c r="R3541" s="2"/>
      <c r="S3541" s="2"/>
      <c r="T3541" s="2"/>
      <c r="W3541" s="2"/>
      <c r="X3541" s="2"/>
      <c r="Y3541" s="2"/>
      <c r="Z3541" s="2"/>
      <c r="AA3541" s="2"/>
      <c r="AB3541" s="2"/>
      <c r="AC3541" s="4"/>
      <c r="AD3541" s="2"/>
      <c r="AE3541" s="2"/>
      <c r="AF3541" s="2"/>
      <c r="AG3541" s="2"/>
      <c r="AH3541" s="2"/>
      <c r="AI3541" s="2"/>
      <c r="AJ3541" s="2"/>
      <c r="AK3541" s="2"/>
      <c r="AL3541" s="2"/>
      <c r="AM3541" s="2"/>
      <c r="AN3541" s="2"/>
      <c r="AO3541" s="2"/>
      <c r="AP3541" s="2"/>
      <c r="AQ3541" s="2"/>
      <c r="AR3541" s="2"/>
      <c r="AS3541" s="2"/>
      <c r="AT3541" s="2"/>
      <c r="AU3541" s="2"/>
      <c r="AV3541" s="2"/>
      <c r="AW3541" s="2"/>
    </row>
    <row r="3542" spans="1:49">
      <c r="A3542" s="1"/>
      <c r="C3542" s="2"/>
      <c r="D3542" s="2"/>
      <c r="E3542" s="2"/>
      <c r="J3542" s="2"/>
      <c r="K3542" s="2"/>
      <c r="L3542" s="2"/>
      <c r="M3542" s="2"/>
      <c r="N3542" s="2"/>
      <c r="O3542" s="2"/>
      <c r="P3542" s="2"/>
      <c r="Q3542" s="2"/>
      <c r="R3542" s="2"/>
      <c r="S3542" s="2"/>
      <c r="T3542" s="2"/>
      <c r="W3542" s="2"/>
      <c r="X3542" s="2"/>
      <c r="Y3542" s="2"/>
      <c r="Z3542" s="2"/>
      <c r="AA3542" s="2"/>
      <c r="AB3542" s="2"/>
      <c r="AC3542" s="4"/>
      <c r="AD3542" s="2"/>
      <c r="AE3542" s="2"/>
      <c r="AF3542" s="2"/>
      <c r="AG3542" s="2"/>
      <c r="AH3542" s="2"/>
      <c r="AI3542" s="2"/>
      <c r="AJ3542" s="2"/>
      <c r="AK3542" s="2"/>
      <c r="AL3542" s="2"/>
      <c r="AM3542" s="2"/>
      <c r="AN3542" s="2"/>
      <c r="AO3542" s="2"/>
      <c r="AP3542" s="2"/>
      <c r="AQ3542" s="2"/>
      <c r="AR3542" s="2"/>
      <c r="AS3542" s="2"/>
      <c r="AT3542" s="2"/>
      <c r="AU3542" s="2"/>
      <c r="AV3542" s="2"/>
      <c r="AW3542" s="2"/>
    </row>
    <row r="3543" spans="1:49">
      <c r="A3543" s="1"/>
      <c r="C3543" s="2"/>
      <c r="D3543" s="2"/>
      <c r="E3543" s="2"/>
      <c r="J3543" s="2"/>
      <c r="K3543" s="2"/>
      <c r="L3543" s="2"/>
      <c r="M3543" s="2"/>
      <c r="N3543" s="2"/>
      <c r="O3543" s="2"/>
      <c r="P3543" s="2"/>
      <c r="Q3543" s="2"/>
      <c r="R3543" s="2"/>
      <c r="S3543" s="2"/>
      <c r="T3543" s="2"/>
      <c r="W3543" s="2"/>
      <c r="X3543" s="2"/>
      <c r="Y3543" s="2"/>
      <c r="Z3543" s="2"/>
      <c r="AA3543" s="2"/>
      <c r="AB3543" s="2"/>
      <c r="AC3543" s="4"/>
      <c r="AD3543" s="2"/>
      <c r="AE3543" s="2"/>
      <c r="AF3543" s="2"/>
      <c r="AG3543" s="2"/>
      <c r="AH3543" s="2"/>
      <c r="AI3543" s="2"/>
      <c r="AJ3543" s="2"/>
      <c r="AK3543" s="2"/>
      <c r="AL3543" s="2"/>
      <c r="AM3543" s="2"/>
      <c r="AN3543" s="2"/>
      <c r="AO3543" s="2"/>
      <c r="AP3543" s="2"/>
      <c r="AQ3543" s="2"/>
      <c r="AR3543" s="2"/>
      <c r="AS3543" s="2"/>
      <c r="AT3543" s="2"/>
      <c r="AU3543" s="2"/>
      <c r="AV3543" s="2"/>
      <c r="AW3543" s="2"/>
    </row>
    <row r="3544" spans="1:49">
      <c r="A3544" s="1"/>
      <c r="C3544" s="2"/>
      <c r="D3544" s="2"/>
      <c r="E3544" s="2"/>
      <c r="J3544" s="2"/>
      <c r="K3544" s="2"/>
      <c r="L3544" s="2"/>
      <c r="M3544" s="2"/>
      <c r="N3544" s="2"/>
      <c r="O3544" s="2"/>
      <c r="P3544" s="2"/>
      <c r="Q3544" s="2"/>
      <c r="R3544" s="2"/>
      <c r="S3544" s="2"/>
      <c r="T3544" s="2"/>
      <c r="W3544" s="2"/>
      <c r="X3544" s="2"/>
      <c r="Y3544" s="2"/>
      <c r="Z3544" s="2"/>
      <c r="AA3544" s="2"/>
      <c r="AB3544" s="2"/>
      <c r="AC3544" s="4"/>
      <c r="AD3544" s="2"/>
      <c r="AE3544" s="2"/>
      <c r="AF3544" s="2"/>
      <c r="AG3544" s="2"/>
      <c r="AH3544" s="2"/>
      <c r="AI3544" s="2"/>
      <c r="AJ3544" s="2"/>
      <c r="AK3544" s="2"/>
      <c r="AL3544" s="2"/>
      <c r="AM3544" s="2"/>
      <c r="AN3544" s="2"/>
      <c r="AO3544" s="2"/>
      <c r="AP3544" s="2"/>
      <c r="AQ3544" s="2"/>
      <c r="AR3544" s="2"/>
      <c r="AS3544" s="2"/>
      <c r="AT3544" s="2"/>
      <c r="AU3544" s="2"/>
      <c r="AV3544" s="2"/>
      <c r="AW3544" s="2"/>
    </row>
    <row r="3545" spans="1:49">
      <c r="A3545" s="1"/>
      <c r="C3545" s="2"/>
      <c r="D3545" s="2"/>
      <c r="E3545" s="2"/>
      <c r="J3545" s="2"/>
      <c r="K3545" s="2"/>
      <c r="L3545" s="2"/>
      <c r="M3545" s="2"/>
      <c r="N3545" s="2"/>
      <c r="O3545" s="2"/>
      <c r="P3545" s="2"/>
      <c r="Q3545" s="2"/>
      <c r="R3545" s="2"/>
      <c r="S3545" s="2"/>
      <c r="T3545" s="2"/>
      <c r="W3545" s="2"/>
      <c r="X3545" s="2"/>
      <c r="Y3545" s="2"/>
      <c r="Z3545" s="2"/>
      <c r="AA3545" s="2"/>
      <c r="AB3545" s="2"/>
      <c r="AC3545" s="4"/>
      <c r="AD3545" s="2"/>
      <c r="AE3545" s="2"/>
      <c r="AF3545" s="2"/>
      <c r="AG3545" s="2"/>
      <c r="AH3545" s="2"/>
      <c r="AI3545" s="2"/>
      <c r="AJ3545" s="2"/>
      <c r="AK3545" s="2"/>
      <c r="AL3545" s="2"/>
      <c r="AM3545" s="2"/>
      <c r="AN3545" s="2"/>
      <c r="AO3545" s="2"/>
      <c r="AP3545" s="2"/>
      <c r="AQ3545" s="2"/>
      <c r="AR3545" s="2"/>
      <c r="AS3545" s="2"/>
      <c r="AT3545" s="2"/>
      <c r="AU3545" s="2"/>
      <c r="AV3545" s="2"/>
      <c r="AW3545" s="2"/>
    </row>
    <row r="3546" spans="1:49">
      <c r="A3546" s="1"/>
      <c r="C3546" s="2"/>
      <c r="D3546" s="2"/>
      <c r="E3546" s="2"/>
      <c r="J3546" s="2"/>
      <c r="K3546" s="2"/>
      <c r="L3546" s="2"/>
      <c r="M3546" s="2"/>
      <c r="N3546" s="2"/>
      <c r="O3546" s="2"/>
      <c r="P3546" s="2"/>
      <c r="Q3546" s="2"/>
      <c r="R3546" s="2"/>
      <c r="S3546" s="2"/>
      <c r="T3546" s="2"/>
      <c r="W3546" s="2"/>
      <c r="X3546" s="2"/>
      <c r="Y3546" s="2"/>
      <c r="Z3546" s="2"/>
      <c r="AA3546" s="2"/>
      <c r="AB3546" s="2"/>
      <c r="AC3546" s="4"/>
      <c r="AD3546" s="2"/>
      <c r="AE3546" s="2"/>
      <c r="AF3546" s="2"/>
      <c r="AG3546" s="2"/>
      <c r="AH3546" s="2"/>
      <c r="AI3546" s="2"/>
      <c r="AJ3546" s="2"/>
      <c r="AK3546" s="2"/>
      <c r="AL3546" s="2"/>
      <c r="AM3546" s="2"/>
      <c r="AN3546" s="2"/>
      <c r="AO3546" s="2"/>
      <c r="AP3546" s="2"/>
      <c r="AQ3546" s="2"/>
      <c r="AR3546" s="2"/>
      <c r="AS3546" s="2"/>
      <c r="AT3546" s="2"/>
      <c r="AU3546" s="2"/>
      <c r="AV3546" s="2"/>
      <c r="AW3546" s="2"/>
    </row>
    <row r="3547" spans="1:49">
      <c r="A3547" s="1"/>
      <c r="C3547" s="2"/>
      <c r="D3547" s="2"/>
      <c r="E3547" s="2"/>
      <c r="J3547" s="2"/>
      <c r="K3547" s="2"/>
      <c r="L3547" s="2"/>
      <c r="M3547" s="2"/>
      <c r="N3547" s="2"/>
      <c r="O3547" s="2"/>
      <c r="P3547" s="2"/>
      <c r="Q3547" s="2"/>
      <c r="R3547" s="2"/>
      <c r="S3547" s="2"/>
      <c r="T3547" s="2"/>
      <c r="W3547" s="2"/>
      <c r="X3547" s="2"/>
      <c r="Y3547" s="2"/>
      <c r="Z3547" s="2"/>
      <c r="AA3547" s="2"/>
      <c r="AB3547" s="2"/>
      <c r="AC3547" s="4"/>
      <c r="AD3547" s="2"/>
      <c r="AE3547" s="2"/>
      <c r="AF3547" s="2"/>
      <c r="AG3547" s="2"/>
      <c r="AH3547" s="2"/>
      <c r="AI3547" s="2"/>
      <c r="AJ3547" s="2"/>
      <c r="AK3547" s="2"/>
      <c r="AL3547" s="2"/>
      <c r="AM3547" s="2"/>
      <c r="AN3547" s="2"/>
      <c r="AO3547" s="2"/>
      <c r="AP3547" s="2"/>
      <c r="AQ3547" s="2"/>
      <c r="AR3547" s="2"/>
      <c r="AS3547" s="2"/>
      <c r="AT3547" s="2"/>
      <c r="AU3547" s="2"/>
      <c r="AV3547" s="2"/>
      <c r="AW3547" s="2"/>
    </row>
    <row r="3548" spans="1:49">
      <c r="A3548" s="1"/>
      <c r="C3548" s="2"/>
      <c r="D3548" s="2"/>
      <c r="E3548" s="2"/>
      <c r="J3548" s="2"/>
      <c r="K3548" s="2"/>
      <c r="L3548" s="2"/>
      <c r="M3548" s="2"/>
      <c r="N3548" s="2"/>
      <c r="O3548" s="2"/>
      <c r="P3548" s="2"/>
      <c r="Q3548" s="2"/>
      <c r="R3548" s="2"/>
      <c r="S3548" s="2"/>
      <c r="T3548" s="2"/>
      <c r="W3548" s="2"/>
      <c r="X3548" s="2"/>
      <c r="Y3548" s="2"/>
      <c r="Z3548" s="2"/>
      <c r="AA3548" s="2"/>
      <c r="AB3548" s="2"/>
      <c r="AC3548" s="4"/>
      <c r="AD3548" s="2"/>
      <c r="AE3548" s="2"/>
      <c r="AF3548" s="2"/>
      <c r="AG3548" s="2"/>
      <c r="AH3548" s="2"/>
      <c r="AI3548" s="2"/>
      <c r="AJ3548" s="2"/>
      <c r="AK3548" s="2"/>
      <c r="AL3548" s="2"/>
      <c r="AM3548" s="2"/>
      <c r="AN3548" s="2"/>
      <c r="AO3548" s="2"/>
      <c r="AP3548" s="2"/>
      <c r="AQ3548" s="2"/>
      <c r="AR3548" s="2"/>
      <c r="AS3548" s="2"/>
      <c r="AT3548" s="2"/>
      <c r="AU3548" s="2"/>
      <c r="AV3548" s="2"/>
      <c r="AW3548" s="2"/>
    </row>
    <row r="3549" spans="1:49">
      <c r="A3549" s="1"/>
      <c r="C3549" s="2"/>
      <c r="D3549" s="2"/>
      <c r="E3549" s="2"/>
      <c r="J3549" s="2"/>
      <c r="K3549" s="2"/>
      <c r="L3549" s="2"/>
      <c r="M3549" s="2"/>
      <c r="N3549" s="2"/>
      <c r="O3549" s="2"/>
      <c r="P3549" s="2"/>
      <c r="Q3549" s="2"/>
      <c r="R3549" s="2"/>
      <c r="S3549" s="2"/>
      <c r="T3549" s="2"/>
      <c r="W3549" s="2"/>
      <c r="X3549" s="2"/>
      <c r="Y3549" s="2"/>
      <c r="Z3549" s="2"/>
      <c r="AA3549" s="2"/>
      <c r="AB3549" s="2"/>
      <c r="AC3549" s="4"/>
      <c r="AD3549" s="2"/>
      <c r="AE3549" s="2"/>
      <c r="AF3549" s="2"/>
      <c r="AG3549" s="2"/>
      <c r="AH3549" s="2"/>
      <c r="AI3549" s="2"/>
      <c r="AJ3549" s="2"/>
      <c r="AK3549" s="2"/>
      <c r="AL3549" s="2"/>
      <c r="AM3549" s="2"/>
      <c r="AN3549" s="2"/>
      <c r="AO3549" s="2"/>
      <c r="AP3549" s="2"/>
      <c r="AQ3549" s="2"/>
      <c r="AR3549" s="2"/>
      <c r="AS3549" s="2"/>
      <c r="AT3549" s="2"/>
      <c r="AU3549" s="2"/>
      <c r="AV3549" s="2"/>
      <c r="AW3549" s="2"/>
    </row>
    <row r="3550" spans="1:49">
      <c r="A3550" s="1"/>
      <c r="C3550" s="2"/>
      <c r="D3550" s="2"/>
      <c r="E3550" s="2"/>
      <c r="J3550" s="2"/>
      <c r="K3550" s="2"/>
      <c r="L3550" s="2"/>
      <c r="M3550" s="2"/>
      <c r="N3550" s="2"/>
      <c r="O3550" s="2"/>
      <c r="P3550" s="2"/>
      <c r="Q3550" s="2"/>
      <c r="R3550" s="2"/>
      <c r="S3550" s="2"/>
      <c r="T3550" s="2"/>
      <c r="W3550" s="2"/>
      <c r="X3550" s="2"/>
      <c r="Y3550" s="2"/>
      <c r="Z3550" s="2"/>
      <c r="AA3550" s="2"/>
      <c r="AB3550" s="2"/>
      <c r="AC3550" s="4"/>
      <c r="AD3550" s="2"/>
      <c r="AE3550" s="2"/>
      <c r="AF3550" s="2"/>
      <c r="AG3550" s="2"/>
      <c r="AH3550" s="2"/>
      <c r="AI3550" s="2"/>
      <c r="AJ3550" s="2"/>
      <c r="AK3550" s="2"/>
      <c r="AL3550" s="2"/>
      <c r="AM3550" s="2"/>
      <c r="AN3550" s="2"/>
      <c r="AO3550" s="2"/>
      <c r="AP3550" s="2"/>
      <c r="AQ3550" s="2"/>
      <c r="AR3550" s="2"/>
      <c r="AS3550" s="2"/>
      <c r="AT3550" s="2"/>
      <c r="AU3550" s="2"/>
      <c r="AV3550" s="2"/>
      <c r="AW3550" s="2"/>
    </row>
    <row r="3551" spans="1:49">
      <c r="A3551" s="1"/>
      <c r="C3551" s="2"/>
      <c r="D3551" s="2"/>
      <c r="E3551" s="2"/>
      <c r="J3551" s="2"/>
      <c r="K3551" s="2"/>
      <c r="L3551" s="2"/>
      <c r="M3551" s="2"/>
      <c r="N3551" s="2"/>
      <c r="O3551" s="2"/>
      <c r="P3551" s="2"/>
      <c r="Q3551" s="2"/>
      <c r="R3551" s="2"/>
      <c r="S3551" s="2"/>
      <c r="T3551" s="2"/>
      <c r="W3551" s="2"/>
      <c r="X3551" s="2"/>
      <c r="Y3551" s="2"/>
      <c r="Z3551" s="2"/>
      <c r="AA3551" s="2"/>
      <c r="AB3551" s="2"/>
      <c r="AC3551" s="4"/>
      <c r="AD3551" s="2"/>
      <c r="AE3551" s="2"/>
      <c r="AF3551" s="2"/>
      <c r="AG3551" s="2"/>
      <c r="AH3551" s="2"/>
      <c r="AI3551" s="2"/>
      <c r="AJ3551" s="2"/>
      <c r="AK3551" s="2"/>
      <c r="AL3551" s="2"/>
      <c r="AM3551" s="2"/>
      <c r="AN3551" s="2"/>
      <c r="AO3551" s="2"/>
      <c r="AP3551" s="2"/>
      <c r="AQ3551" s="2"/>
      <c r="AR3551" s="2"/>
      <c r="AS3551" s="2"/>
      <c r="AT3551" s="2"/>
      <c r="AU3551" s="2"/>
      <c r="AV3551" s="2"/>
      <c r="AW3551" s="2"/>
    </row>
    <row r="3552" spans="1:49">
      <c r="A3552" s="1"/>
      <c r="C3552" s="2"/>
      <c r="D3552" s="2"/>
      <c r="E3552" s="2"/>
      <c r="J3552" s="2"/>
      <c r="K3552" s="2"/>
      <c r="L3552" s="2"/>
      <c r="M3552" s="2"/>
      <c r="N3552" s="2"/>
      <c r="O3552" s="2"/>
      <c r="P3552" s="2"/>
      <c r="Q3552" s="2"/>
      <c r="R3552" s="2"/>
      <c r="S3552" s="2"/>
      <c r="T3552" s="2"/>
      <c r="W3552" s="2"/>
      <c r="X3552" s="2"/>
      <c r="Y3552" s="2"/>
      <c r="Z3552" s="2"/>
      <c r="AA3552" s="2"/>
      <c r="AB3552" s="2"/>
      <c r="AC3552" s="4"/>
      <c r="AD3552" s="2"/>
      <c r="AE3552" s="2"/>
      <c r="AF3552" s="2"/>
      <c r="AG3552" s="2"/>
      <c r="AH3552" s="2"/>
      <c r="AI3552" s="2"/>
      <c r="AJ3552" s="2"/>
      <c r="AK3552" s="2"/>
      <c r="AL3552" s="2"/>
      <c r="AM3552" s="2"/>
      <c r="AN3552" s="2"/>
      <c r="AO3552" s="2"/>
      <c r="AP3552" s="2"/>
      <c r="AQ3552" s="2"/>
      <c r="AR3552" s="2"/>
      <c r="AS3552" s="2"/>
      <c r="AT3552" s="2"/>
      <c r="AU3552" s="2"/>
      <c r="AV3552" s="2"/>
      <c r="AW3552" s="2"/>
    </row>
    <row r="3553" spans="1:49">
      <c r="A3553" s="1"/>
      <c r="C3553" s="2"/>
      <c r="D3553" s="2"/>
      <c r="E3553" s="2"/>
      <c r="J3553" s="2"/>
      <c r="K3553" s="2"/>
      <c r="L3553" s="2"/>
      <c r="M3553" s="2"/>
      <c r="N3553" s="2"/>
      <c r="O3553" s="2"/>
      <c r="P3553" s="2"/>
      <c r="Q3553" s="2"/>
      <c r="R3553" s="2"/>
      <c r="S3553" s="2"/>
      <c r="T3553" s="2"/>
      <c r="W3553" s="2"/>
      <c r="X3553" s="2"/>
      <c r="Y3553" s="2"/>
      <c r="Z3553" s="2"/>
      <c r="AA3553" s="2"/>
      <c r="AB3553" s="2"/>
      <c r="AC3553" s="4"/>
      <c r="AD3553" s="2"/>
      <c r="AE3553" s="2"/>
      <c r="AF3553" s="2"/>
      <c r="AG3553" s="2"/>
      <c r="AH3553" s="2"/>
      <c r="AI3553" s="2"/>
      <c r="AJ3553" s="2"/>
      <c r="AK3553" s="2"/>
      <c r="AL3553" s="2"/>
      <c r="AM3553" s="2"/>
      <c r="AN3553" s="2"/>
      <c r="AO3553" s="2"/>
      <c r="AP3553" s="2"/>
      <c r="AQ3553" s="2"/>
      <c r="AR3553" s="2"/>
      <c r="AS3553" s="2"/>
      <c r="AT3553" s="2"/>
      <c r="AU3553" s="2"/>
      <c r="AV3553" s="2"/>
      <c r="AW3553" s="2"/>
    </row>
    <row r="3554" spans="1:49">
      <c r="A3554" s="1"/>
      <c r="C3554" s="2"/>
      <c r="D3554" s="2"/>
      <c r="E3554" s="2"/>
      <c r="J3554" s="2"/>
      <c r="K3554" s="2"/>
      <c r="L3554" s="2"/>
      <c r="M3554" s="2"/>
      <c r="N3554" s="2"/>
      <c r="O3554" s="2"/>
      <c r="P3554" s="2"/>
      <c r="Q3554" s="2"/>
      <c r="R3554" s="2"/>
      <c r="S3554" s="2"/>
      <c r="T3554" s="2"/>
      <c r="W3554" s="2"/>
      <c r="X3554" s="2"/>
      <c r="Y3554" s="2"/>
      <c r="Z3554" s="2"/>
      <c r="AA3554" s="2"/>
      <c r="AB3554" s="2"/>
      <c r="AC3554" s="4"/>
      <c r="AD3554" s="2"/>
      <c r="AE3554" s="2"/>
      <c r="AF3554" s="2"/>
      <c r="AG3554" s="2"/>
      <c r="AH3554" s="2"/>
      <c r="AI3554" s="2"/>
      <c r="AJ3554" s="2"/>
      <c r="AK3554" s="2"/>
      <c r="AL3554" s="2"/>
      <c r="AM3554" s="2"/>
      <c r="AN3554" s="2"/>
      <c r="AO3554" s="2"/>
      <c r="AP3554" s="2"/>
      <c r="AQ3554" s="2"/>
      <c r="AR3554" s="2"/>
      <c r="AS3554" s="2"/>
      <c r="AT3554" s="2"/>
      <c r="AU3554" s="2"/>
      <c r="AV3554" s="2"/>
      <c r="AW3554" s="2"/>
    </row>
    <row r="3555" spans="1:49">
      <c r="A3555" s="1"/>
      <c r="C3555" s="2"/>
      <c r="D3555" s="2"/>
      <c r="E3555" s="2"/>
      <c r="J3555" s="2"/>
      <c r="K3555" s="2"/>
      <c r="L3555" s="2"/>
      <c r="M3555" s="2"/>
      <c r="N3555" s="2"/>
      <c r="O3555" s="2"/>
      <c r="P3555" s="2"/>
      <c r="Q3555" s="2"/>
      <c r="R3555" s="2"/>
      <c r="S3555" s="2"/>
      <c r="T3555" s="2"/>
      <c r="W3555" s="2"/>
      <c r="X3555" s="2"/>
      <c r="Y3555" s="2"/>
      <c r="Z3555" s="2"/>
      <c r="AA3555" s="2"/>
      <c r="AB3555" s="2"/>
      <c r="AC3555" s="4"/>
      <c r="AD3555" s="2"/>
      <c r="AE3555" s="2"/>
      <c r="AF3555" s="2"/>
      <c r="AG3555" s="2"/>
      <c r="AH3555" s="2"/>
      <c r="AI3555" s="2"/>
      <c r="AJ3555" s="2"/>
      <c r="AK3555" s="2"/>
      <c r="AL3555" s="2"/>
      <c r="AM3555" s="2"/>
      <c r="AN3555" s="2"/>
      <c r="AO3555" s="2"/>
      <c r="AP3555" s="2"/>
      <c r="AQ3555" s="2"/>
      <c r="AR3555" s="2"/>
      <c r="AS3555" s="2"/>
      <c r="AT3555" s="2"/>
      <c r="AU3555" s="2"/>
      <c r="AV3555" s="2"/>
      <c r="AW3555" s="2"/>
    </row>
    <row r="3556" spans="1:49">
      <c r="A3556" s="1"/>
      <c r="C3556" s="2"/>
      <c r="D3556" s="2"/>
      <c r="E3556" s="2"/>
      <c r="J3556" s="2"/>
      <c r="K3556" s="2"/>
      <c r="L3556" s="2"/>
      <c r="M3556" s="2"/>
      <c r="N3556" s="2"/>
      <c r="O3556" s="2"/>
      <c r="P3556" s="2"/>
      <c r="Q3556" s="2"/>
      <c r="R3556" s="2"/>
      <c r="S3556" s="2"/>
      <c r="T3556" s="2"/>
      <c r="W3556" s="2"/>
      <c r="X3556" s="2"/>
      <c r="Y3556" s="2"/>
      <c r="Z3556" s="2"/>
      <c r="AA3556" s="2"/>
      <c r="AB3556" s="2"/>
      <c r="AC3556" s="4"/>
      <c r="AD3556" s="2"/>
      <c r="AE3556" s="2"/>
      <c r="AF3556" s="2"/>
      <c r="AG3556" s="2"/>
      <c r="AH3556" s="2"/>
      <c r="AI3556" s="2"/>
      <c r="AJ3556" s="2"/>
      <c r="AK3556" s="2"/>
      <c r="AL3556" s="2"/>
      <c r="AM3556" s="2"/>
      <c r="AN3556" s="2"/>
      <c r="AO3556" s="2"/>
      <c r="AP3556" s="2"/>
      <c r="AQ3556" s="2"/>
      <c r="AR3556" s="2"/>
      <c r="AS3556" s="2"/>
      <c r="AT3556" s="2"/>
      <c r="AU3556" s="2"/>
      <c r="AV3556" s="2"/>
      <c r="AW3556" s="2"/>
    </row>
    <row r="3557" spans="1:49">
      <c r="A3557" s="1"/>
      <c r="C3557" s="2"/>
      <c r="D3557" s="2"/>
      <c r="E3557" s="2"/>
      <c r="J3557" s="2"/>
      <c r="K3557" s="2"/>
      <c r="L3557" s="2"/>
      <c r="M3557" s="2"/>
      <c r="N3557" s="2"/>
      <c r="O3557" s="2"/>
      <c r="P3557" s="2"/>
      <c r="Q3557" s="2"/>
      <c r="R3557" s="2"/>
      <c r="S3557" s="2"/>
      <c r="T3557" s="2"/>
      <c r="W3557" s="2"/>
      <c r="X3557" s="2"/>
      <c r="Y3557" s="2"/>
      <c r="Z3557" s="2"/>
      <c r="AA3557" s="2"/>
      <c r="AB3557" s="2"/>
      <c r="AC3557" s="4"/>
      <c r="AD3557" s="2"/>
      <c r="AE3557" s="2"/>
      <c r="AF3557" s="2"/>
      <c r="AG3557" s="2"/>
      <c r="AH3557" s="2"/>
      <c r="AI3557" s="2"/>
      <c r="AJ3557" s="2"/>
      <c r="AK3557" s="2"/>
      <c r="AL3557" s="2"/>
      <c r="AM3557" s="2"/>
      <c r="AN3557" s="2"/>
      <c r="AO3557" s="2"/>
      <c r="AP3557" s="2"/>
      <c r="AQ3557" s="2"/>
      <c r="AR3557" s="2"/>
      <c r="AS3557" s="2"/>
      <c r="AT3557" s="2"/>
      <c r="AU3557" s="2"/>
      <c r="AV3557" s="2"/>
      <c r="AW3557" s="2"/>
    </row>
    <row r="3558" spans="1:49">
      <c r="A3558" s="1"/>
      <c r="C3558" s="2"/>
      <c r="D3558" s="2"/>
      <c r="E3558" s="2"/>
      <c r="J3558" s="2"/>
      <c r="K3558" s="2"/>
      <c r="L3558" s="2"/>
      <c r="M3558" s="2"/>
      <c r="N3558" s="2"/>
      <c r="O3558" s="2"/>
      <c r="P3558" s="2"/>
      <c r="Q3558" s="2"/>
      <c r="R3558" s="2"/>
      <c r="S3558" s="2"/>
      <c r="T3558" s="2"/>
      <c r="W3558" s="2"/>
      <c r="X3558" s="2"/>
      <c r="Y3558" s="2"/>
      <c r="Z3558" s="2"/>
      <c r="AA3558" s="2"/>
      <c r="AB3558" s="2"/>
      <c r="AC3558" s="4"/>
      <c r="AD3558" s="2"/>
      <c r="AE3558" s="2"/>
      <c r="AF3558" s="2"/>
      <c r="AG3558" s="2"/>
      <c r="AH3558" s="2"/>
      <c r="AI3558" s="2"/>
      <c r="AJ3558" s="2"/>
      <c r="AK3558" s="2"/>
      <c r="AL3558" s="2"/>
      <c r="AM3558" s="2"/>
      <c r="AN3558" s="2"/>
      <c r="AO3558" s="2"/>
      <c r="AP3558" s="2"/>
      <c r="AQ3558" s="2"/>
      <c r="AR3558" s="2"/>
      <c r="AS3558" s="2"/>
      <c r="AT3558" s="2"/>
      <c r="AU3558" s="2"/>
      <c r="AV3558" s="2"/>
      <c r="AW3558" s="2"/>
    </row>
    <row r="3559" spans="1:49">
      <c r="A3559" s="1"/>
      <c r="C3559" s="2"/>
      <c r="D3559" s="2"/>
      <c r="E3559" s="2"/>
      <c r="J3559" s="2"/>
      <c r="K3559" s="2"/>
      <c r="L3559" s="2"/>
      <c r="M3559" s="2"/>
      <c r="N3559" s="2"/>
      <c r="O3559" s="2"/>
      <c r="P3559" s="2"/>
      <c r="Q3559" s="2"/>
      <c r="R3559" s="2"/>
      <c r="S3559" s="2"/>
      <c r="T3559" s="2"/>
      <c r="W3559" s="2"/>
      <c r="X3559" s="2"/>
      <c r="Y3559" s="2"/>
      <c r="Z3559" s="2"/>
      <c r="AA3559" s="2"/>
      <c r="AB3559" s="2"/>
      <c r="AC3559" s="4"/>
      <c r="AD3559" s="2"/>
      <c r="AE3559" s="2"/>
      <c r="AF3559" s="2"/>
      <c r="AG3559" s="2"/>
      <c r="AH3559" s="2"/>
      <c r="AI3559" s="2"/>
      <c r="AJ3559" s="2"/>
      <c r="AK3559" s="2"/>
      <c r="AL3559" s="2"/>
      <c r="AM3559" s="2"/>
      <c r="AN3559" s="2"/>
      <c r="AO3559" s="2"/>
      <c r="AP3559" s="2"/>
      <c r="AQ3559" s="2"/>
      <c r="AR3559" s="2"/>
      <c r="AS3559" s="2"/>
      <c r="AT3559" s="2"/>
      <c r="AU3559" s="2"/>
      <c r="AV3559" s="2"/>
      <c r="AW3559" s="2"/>
    </row>
    <row r="3560" spans="1:49">
      <c r="A3560" s="1"/>
      <c r="C3560" s="2"/>
      <c r="D3560" s="2"/>
      <c r="E3560" s="2"/>
      <c r="J3560" s="2"/>
      <c r="K3560" s="2"/>
      <c r="L3560" s="2"/>
      <c r="M3560" s="2"/>
      <c r="N3560" s="2"/>
      <c r="O3560" s="2"/>
      <c r="P3560" s="2"/>
      <c r="Q3560" s="2"/>
      <c r="R3560" s="2"/>
      <c r="S3560" s="2"/>
      <c r="T3560" s="2"/>
      <c r="W3560" s="2"/>
      <c r="X3560" s="2"/>
      <c r="Y3560" s="2"/>
      <c r="Z3560" s="2"/>
      <c r="AA3560" s="2"/>
      <c r="AB3560" s="2"/>
      <c r="AC3560" s="4"/>
      <c r="AD3560" s="2"/>
      <c r="AE3560" s="2"/>
      <c r="AF3560" s="2"/>
      <c r="AG3560" s="2"/>
      <c r="AH3560" s="2"/>
      <c r="AI3560" s="2"/>
      <c r="AJ3560" s="2"/>
      <c r="AK3560" s="2"/>
      <c r="AL3560" s="2"/>
      <c r="AM3560" s="2"/>
      <c r="AN3560" s="2"/>
      <c r="AO3560" s="2"/>
      <c r="AP3560" s="2"/>
      <c r="AQ3560" s="2"/>
      <c r="AR3560" s="2"/>
      <c r="AS3560" s="2"/>
      <c r="AT3560" s="2"/>
      <c r="AU3560" s="2"/>
      <c r="AV3560" s="2"/>
      <c r="AW3560" s="2"/>
    </row>
    <row r="3561" spans="1:49">
      <c r="A3561" s="1"/>
      <c r="C3561" s="2"/>
      <c r="D3561" s="2"/>
      <c r="E3561" s="2"/>
      <c r="J3561" s="2"/>
      <c r="K3561" s="2"/>
      <c r="L3561" s="2"/>
      <c r="M3561" s="2"/>
      <c r="N3561" s="2"/>
      <c r="O3561" s="2"/>
      <c r="P3561" s="2"/>
      <c r="Q3561" s="2"/>
      <c r="R3561" s="2"/>
      <c r="S3561" s="2"/>
      <c r="T3561" s="2"/>
      <c r="W3561" s="2"/>
      <c r="X3561" s="2"/>
      <c r="Y3561" s="2"/>
      <c r="Z3561" s="2"/>
      <c r="AA3561" s="2"/>
      <c r="AB3561" s="2"/>
      <c r="AC3561" s="4"/>
      <c r="AD3561" s="2"/>
      <c r="AE3561" s="2"/>
      <c r="AF3561" s="2"/>
      <c r="AG3561" s="2"/>
      <c r="AH3561" s="2"/>
      <c r="AI3561" s="2"/>
      <c r="AJ3561" s="2"/>
      <c r="AK3561" s="2"/>
      <c r="AL3561" s="2"/>
      <c r="AM3561" s="2"/>
      <c r="AN3561" s="2"/>
      <c r="AO3561" s="2"/>
      <c r="AP3561" s="2"/>
      <c r="AQ3561" s="2"/>
      <c r="AR3561" s="2"/>
      <c r="AS3561" s="2"/>
      <c r="AT3561" s="2"/>
      <c r="AU3561" s="2"/>
      <c r="AV3561" s="2"/>
      <c r="AW3561" s="2"/>
    </row>
    <row r="3562" spans="1:49">
      <c r="A3562" s="1"/>
      <c r="C3562" s="2"/>
      <c r="D3562" s="2"/>
      <c r="E3562" s="2"/>
      <c r="J3562" s="2"/>
      <c r="K3562" s="2"/>
      <c r="L3562" s="2"/>
      <c r="M3562" s="2"/>
      <c r="N3562" s="2"/>
      <c r="O3562" s="2"/>
      <c r="P3562" s="2"/>
      <c r="Q3562" s="2"/>
      <c r="R3562" s="2"/>
      <c r="S3562" s="2"/>
      <c r="T3562" s="2"/>
      <c r="W3562" s="2"/>
      <c r="X3562" s="2"/>
      <c r="Y3562" s="2"/>
      <c r="Z3562" s="2"/>
      <c r="AA3562" s="2"/>
      <c r="AB3562" s="2"/>
      <c r="AC3562" s="4"/>
      <c r="AD3562" s="2"/>
      <c r="AE3562" s="2"/>
      <c r="AF3562" s="2"/>
      <c r="AG3562" s="2"/>
      <c r="AH3562" s="2"/>
      <c r="AI3562" s="2"/>
      <c r="AJ3562" s="2"/>
      <c r="AK3562" s="2"/>
      <c r="AL3562" s="2"/>
      <c r="AM3562" s="2"/>
      <c r="AN3562" s="2"/>
      <c r="AO3562" s="2"/>
      <c r="AP3562" s="2"/>
      <c r="AQ3562" s="2"/>
      <c r="AR3562" s="2"/>
      <c r="AS3562" s="2"/>
      <c r="AT3562" s="2"/>
      <c r="AU3562" s="2"/>
      <c r="AV3562" s="2"/>
      <c r="AW3562" s="2"/>
    </row>
    <row r="3563" spans="1:49">
      <c r="A3563" s="1"/>
      <c r="C3563" s="2"/>
      <c r="D3563" s="2"/>
      <c r="E3563" s="2"/>
      <c r="J3563" s="2"/>
      <c r="K3563" s="2"/>
      <c r="L3563" s="2"/>
      <c r="M3563" s="2"/>
      <c r="N3563" s="2"/>
      <c r="O3563" s="2"/>
      <c r="P3563" s="2"/>
      <c r="Q3563" s="2"/>
      <c r="R3563" s="2"/>
      <c r="S3563" s="2"/>
      <c r="T3563" s="2"/>
      <c r="W3563" s="2"/>
      <c r="X3563" s="2"/>
      <c r="Y3563" s="2"/>
      <c r="Z3563" s="2"/>
      <c r="AA3563" s="2"/>
      <c r="AB3563" s="2"/>
      <c r="AC3563" s="4"/>
      <c r="AD3563" s="2"/>
      <c r="AE3563" s="2"/>
      <c r="AF3563" s="2"/>
      <c r="AG3563" s="2"/>
      <c r="AH3563" s="2"/>
      <c r="AI3563" s="2"/>
      <c r="AJ3563" s="2"/>
      <c r="AK3563" s="2"/>
      <c r="AL3563" s="2"/>
      <c r="AM3563" s="2"/>
      <c r="AN3563" s="2"/>
      <c r="AO3563" s="2"/>
      <c r="AP3563" s="2"/>
      <c r="AQ3563" s="2"/>
      <c r="AR3563" s="2"/>
      <c r="AS3563" s="2"/>
      <c r="AT3563" s="2"/>
      <c r="AU3563" s="2"/>
      <c r="AV3563" s="2"/>
      <c r="AW3563" s="2"/>
    </row>
    <row r="3564" spans="1:49">
      <c r="A3564" s="1"/>
      <c r="C3564" s="2"/>
      <c r="D3564" s="2"/>
      <c r="E3564" s="2"/>
      <c r="J3564" s="2"/>
      <c r="K3564" s="2"/>
      <c r="L3564" s="2"/>
      <c r="M3564" s="2"/>
      <c r="N3564" s="2"/>
      <c r="O3564" s="2"/>
      <c r="P3564" s="2"/>
      <c r="Q3564" s="2"/>
      <c r="R3564" s="2"/>
      <c r="S3564" s="2"/>
      <c r="T3564" s="2"/>
      <c r="W3564" s="2"/>
      <c r="X3564" s="2"/>
      <c r="Y3564" s="2"/>
      <c r="Z3564" s="2"/>
      <c r="AA3564" s="2"/>
      <c r="AB3564" s="2"/>
      <c r="AC3564" s="4"/>
      <c r="AD3564" s="2"/>
      <c r="AE3564" s="2"/>
      <c r="AF3564" s="2"/>
      <c r="AG3564" s="2"/>
      <c r="AH3564" s="2"/>
      <c r="AI3564" s="2"/>
      <c r="AJ3564" s="2"/>
      <c r="AK3564" s="2"/>
      <c r="AL3564" s="2"/>
      <c r="AM3564" s="2"/>
      <c r="AN3564" s="2"/>
      <c r="AO3564" s="2"/>
      <c r="AP3564" s="2"/>
      <c r="AQ3564" s="2"/>
      <c r="AR3564" s="2"/>
      <c r="AS3564" s="2"/>
      <c r="AT3564" s="2"/>
      <c r="AU3564" s="2"/>
      <c r="AV3564" s="2"/>
      <c r="AW3564" s="2"/>
    </row>
    <row r="3565" spans="1:49">
      <c r="A3565" s="1"/>
      <c r="C3565" s="2"/>
      <c r="D3565" s="2"/>
      <c r="E3565" s="2"/>
      <c r="J3565" s="2"/>
      <c r="K3565" s="2"/>
      <c r="L3565" s="2"/>
      <c r="M3565" s="2"/>
      <c r="N3565" s="2"/>
      <c r="O3565" s="2"/>
      <c r="P3565" s="2"/>
      <c r="Q3565" s="2"/>
      <c r="R3565" s="2"/>
      <c r="S3565" s="2"/>
      <c r="T3565" s="2"/>
      <c r="W3565" s="2"/>
      <c r="X3565" s="2"/>
      <c r="Y3565" s="2"/>
      <c r="Z3565" s="2"/>
      <c r="AA3565" s="2"/>
      <c r="AB3565" s="2"/>
      <c r="AC3565" s="4"/>
      <c r="AD3565" s="2"/>
      <c r="AE3565" s="2"/>
      <c r="AF3565" s="2"/>
      <c r="AG3565" s="2"/>
      <c r="AH3565" s="2"/>
      <c r="AI3565" s="2"/>
      <c r="AJ3565" s="2"/>
      <c r="AK3565" s="2"/>
      <c r="AL3565" s="2"/>
      <c r="AM3565" s="2"/>
      <c r="AN3565" s="2"/>
      <c r="AO3565" s="2"/>
      <c r="AP3565" s="2"/>
      <c r="AQ3565" s="2"/>
      <c r="AR3565" s="2"/>
      <c r="AS3565" s="2"/>
      <c r="AT3565" s="2"/>
      <c r="AU3565" s="2"/>
      <c r="AV3565" s="2"/>
      <c r="AW3565" s="2"/>
    </row>
    <row r="3566" spans="1:49">
      <c r="A3566" s="1"/>
      <c r="C3566" s="2"/>
      <c r="D3566" s="2"/>
      <c r="E3566" s="2"/>
      <c r="J3566" s="2"/>
      <c r="K3566" s="2"/>
      <c r="L3566" s="2"/>
      <c r="M3566" s="2"/>
      <c r="N3566" s="2"/>
      <c r="O3566" s="2"/>
      <c r="P3566" s="2"/>
      <c r="Q3566" s="2"/>
      <c r="R3566" s="2"/>
      <c r="S3566" s="2"/>
      <c r="T3566" s="2"/>
      <c r="W3566" s="2"/>
      <c r="X3566" s="2"/>
      <c r="Y3566" s="2"/>
      <c r="Z3566" s="2"/>
      <c r="AA3566" s="2"/>
      <c r="AB3566" s="2"/>
      <c r="AC3566" s="4"/>
      <c r="AD3566" s="2"/>
      <c r="AE3566" s="2"/>
      <c r="AF3566" s="2"/>
      <c r="AG3566" s="2"/>
      <c r="AH3566" s="2"/>
      <c r="AI3566" s="2"/>
      <c r="AJ3566" s="2"/>
      <c r="AK3566" s="2"/>
      <c r="AL3566" s="2"/>
      <c r="AM3566" s="2"/>
      <c r="AN3566" s="2"/>
      <c r="AO3566" s="2"/>
      <c r="AP3566" s="2"/>
      <c r="AQ3566" s="2"/>
      <c r="AR3566" s="2"/>
      <c r="AS3566" s="2"/>
      <c r="AT3566" s="2"/>
      <c r="AU3566" s="2"/>
      <c r="AV3566" s="2"/>
      <c r="AW3566" s="2"/>
    </row>
    <row r="3567" spans="1:49">
      <c r="A3567" s="1"/>
      <c r="C3567" s="2"/>
      <c r="D3567" s="2"/>
      <c r="E3567" s="2"/>
      <c r="J3567" s="2"/>
      <c r="K3567" s="2"/>
      <c r="L3567" s="2"/>
      <c r="M3567" s="2"/>
      <c r="N3567" s="2"/>
      <c r="O3567" s="2"/>
      <c r="P3567" s="2"/>
      <c r="Q3567" s="2"/>
      <c r="R3567" s="2"/>
      <c r="S3567" s="2"/>
      <c r="T3567" s="2"/>
      <c r="W3567" s="2"/>
      <c r="X3567" s="2"/>
      <c r="Y3567" s="2"/>
      <c r="Z3567" s="2"/>
      <c r="AA3567" s="2"/>
      <c r="AB3567" s="2"/>
      <c r="AC3567" s="4"/>
      <c r="AD3567" s="2"/>
      <c r="AE3567" s="2"/>
      <c r="AF3567" s="2"/>
      <c r="AG3567" s="2"/>
      <c r="AH3567" s="2"/>
      <c r="AI3567" s="2"/>
      <c r="AJ3567" s="2"/>
      <c r="AK3567" s="2"/>
      <c r="AL3567" s="2"/>
      <c r="AM3567" s="2"/>
      <c r="AN3567" s="2"/>
      <c r="AO3567" s="2"/>
      <c r="AP3567" s="2"/>
      <c r="AQ3567" s="2"/>
      <c r="AR3567" s="2"/>
      <c r="AS3567" s="2"/>
      <c r="AT3567" s="2"/>
      <c r="AU3567" s="2"/>
      <c r="AV3567" s="2"/>
      <c r="AW3567" s="2"/>
    </row>
    <row r="3568" spans="1:49">
      <c r="A3568" s="1"/>
      <c r="C3568" s="2"/>
      <c r="D3568" s="2"/>
      <c r="E3568" s="2"/>
      <c r="J3568" s="2"/>
      <c r="K3568" s="2"/>
      <c r="L3568" s="2"/>
      <c r="M3568" s="2"/>
      <c r="N3568" s="2"/>
      <c r="O3568" s="2"/>
      <c r="P3568" s="2"/>
      <c r="Q3568" s="2"/>
      <c r="R3568" s="2"/>
      <c r="S3568" s="2"/>
      <c r="T3568" s="2"/>
      <c r="W3568" s="2"/>
      <c r="X3568" s="2"/>
      <c r="Y3568" s="2"/>
      <c r="Z3568" s="2"/>
      <c r="AA3568" s="2"/>
      <c r="AB3568" s="2"/>
      <c r="AC3568" s="4"/>
      <c r="AD3568" s="2"/>
      <c r="AE3568" s="2"/>
      <c r="AF3568" s="2"/>
      <c r="AG3568" s="2"/>
      <c r="AH3568" s="2"/>
      <c r="AI3568" s="2"/>
      <c r="AJ3568" s="2"/>
      <c r="AK3568" s="2"/>
      <c r="AL3568" s="2"/>
      <c r="AM3568" s="2"/>
      <c r="AN3568" s="2"/>
      <c r="AO3568" s="2"/>
      <c r="AP3568" s="2"/>
      <c r="AQ3568" s="2"/>
      <c r="AR3568" s="2"/>
      <c r="AS3568" s="2"/>
      <c r="AT3568" s="2"/>
      <c r="AU3568" s="2"/>
      <c r="AV3568" s="2"/>
      <c r="AW3568" s="2"/>
    </row>
    <row r="3569" spans="1:49">
      <c r="A3569" s="1"/>
      <c r="C3569" s="2"/>
      <c r="D3569" s="2"/>
      <c r="E3569" s="2"/>
      <c r="J3569" s="2"/>
      <c r="K3569" s="2"/>
      <c r="L3569" s="2"/>
      <c r="M3569" s="2"/>
      <c r="N3569" s="2"/>
      <c r="O3569" s="2"/>
      <c r="P3569" s="2"/>
      <c r="Q3569" s="2"/>
      <c r="R3569" s="2"/>
      <c r="S3569" s="2"/>
      <c r="T3569" s="2"/>
      <c r="W3569" s="2"/>
      <c r="X3569" s="2"/>
      <c r="Y3569" s="2"/>
      <c r="Z3569" s="2"/>
      <c r="AA3569" s="2"/>
      <c r="AB3569" s="2"/>
      <c r="AC3569" s="4"/>
      <c r="AD3569" s="2"/>
      <c r="AE3569" s="2"/>
      <c r="AF3569" s="2"/>
      <c r="AG3569" s="2"/>
      <c r="AH3569" s="2"/>
      <c r="AI3569" s="2"/>
      <c r="AJ3569" s="2"/>
      <c r="AK3569" s="2"/>
      <c r="AL3569" s="2"/>
      <c r="AM3569" s="2"/>
      <c r="AN3569" s="2"/>
      <c r="AO3569" s="2"/>
      <c r="AP3569" s="2"/>
      <c r="AQ3569" s="2"/>
      <c r="AR3569" s="2"/>
      <c r="AS3569" s="2"/>
      <c r="AT3569" s="2"/>
      <c r="AU3569" s="2"/>
      <c r="AV3569" s="2"/>
      <c r="AW3569" s="2"/>
    </row>
    <row r="3570" spans="1:49">
      <c r="A3570" s="1"/>
      <c r="C3570" s="2"/>
      <c r="D3570" s="2"/>
      <c r="E3570" s="2"/>
      <c r="J3570" s="2"/>
      <c r="K3570" s="2"/>
      <c r="L3570" s="2"/>
      <c r="M3570" s="2"/>
      <c r="N3570" s="2"/>
      <c r="O3570" s="2"/>
      <c r="P3570" s="2"/>
      <c r="Q3570" s="2"/>
      <c r="R3570" s="2"/>
      <c r="S3570" s="2"/>
      <c r="T3570" s="2"/>
      <c r="W3570" s="2"/>
      <c r="X3570" s="2"/>
      <c r="Y3570" s="2"/>
      <c r="Z3570" s="2"/>
      <c r="AA3570" s="2"/>
      <c r="AB3570" s="2"/>
      <c r="AC3570" s="4"/>
      <c r="AD3570" s="2"/>
      <c r="AE3570" s="2"/>
      <c r="AF3570" s="2"/>
      <c r="AG3570" s="2"/>
      <c r="AH3570" s="2"/>
      <c r="AI3570" s="2"/>
      <c r="AJ3570" s="2"/>
      <c r="AK3570" s="2"/>
      <c r="AL3570" s="2"/>
      <c r="AM3570" s="2"/>
      <c r="AN3570" s="2"/>
      <c r="AO3570" s="2"/>
      <c r="AP3570" s="2"/>
      <c r="AQ3570" s="2"/>
      <c r="AR3570" s="2"/>
      <c r="AS3570" s="2"/>
      <c r="AT3570" s="2"/>
      <c r="AU3570" s="2"/>
      <c r="AV3570" s="2"/>
      <c r="AW3570" s="2"/>
    </row>
    <row r="3571" spans="1:49">
      <c r="A3571" s="1"/>
      <c r="C3571" s="2"/>
      <c r="D3571" s="2"/>
      <c r="E3571" s="2"/>
      <c r="J3571" s="2"/>
      <c r="K3571" s="2"/>
      <c r="L3571" s="2"/>
      <c r="M3571" s="2"/>
      <c r="N3571" s="2"/>
      <c r="O3571" s="2"/>
      <c r="P3571" s="2"/>
      <c r="Q3571" s="2"/>
      <c r="R3571" s="2"/>
      <c r="S3571" s="2"/>
      <c r="T3571" s="2"/>
      <c r="W3571" s="2"/>
      <c r="X3571" s="2"/>
      <c r="Y3571" s="2"/>
      <c r="Z3571" s="2"/>
      <c r="AA3571" s="2"/>
      <c r="AB3571" s="2"/>
      <c r="AC3571" s="4"/>
      <c r="AD3571" s="2"/>
      <c r="AE3571" s="2"/>
      <c r="AF3571" s="2"/>
      <c r="AG3571" s="2"/>
      <c r="AH3571" s="2"/>
      <c r="AI3571" s="2"/>
      <c r="AJ3571" s="2"/>
      <c r="AK3571" s="2"/>
      <c r="AL3571" s="2"/>
      <c r="AM3571" s="2"/>
      <c r="AN3571" s="2"/>
      <c r="AO3571" s="2"/>
      <c r="AP3571" s="2"/>
      <c r="AQ3571" s="2"/>
      <c r="AR3571" s="2"/>
      <c r="AS3571" s="2"/>
      <c r="AT3571" s="2"/>
      <c r="AU3571" s="2"/>
      <c r="AV3571" s="2"/>
      <c r="AW3571" s="2"/>
    </row>
    <row r="3572" spans="1:49">
      <c r="A3572" s="1"/>
      <c r="C3572" s="2"/>
      <c r="D3572" s="2"/>
      <c r="E3572" s="2"/>
      <c r="J3572" s="2"/>
      <c r="K3572" s="2"/>
      <c r="L3572" s="2"/>
      <c r="M3572" s="2"/>
      <c r="N3572" s="2"/>
      <c r="O3572" s="2"/>
      <c r="P3572" s="2"/>
      <c r="Q3572" s="2"/>
      <c r="R3572" s="2"/>
      <c r="S3572" s="2"/>
      <c r="T3572" s="2"/>
      <c r="W3572" s="2"/>
      <c r="X3572" s="2"/>
      <c r="Y3572" s="2"/>
      <c r="Z3572" s="2"/>
      <c r="AA3572" s="2"/>
      <c r="AB3572" s="2"/>
      <c r="AC3572" s="4"/>
      <c r="AD3572" s="2"/>
      <c r="AE3572" s="2"/>
      <c r="AF3572" s="2"/>
      <c r="AG3572" s="2"/>
      <c r="AH3572" s="2"/>
      <c r="AI3572" s="2"/>
      <c r="AJ3572" s="2"/>
      <c r="AK3572" s="2"/>
      <c r="AL3572" s="2"/>
      <c r="AM3572" s="2"/>
      <c r="AN3572" s="2"/>
      <c r="AO3572" s="2"/>
      <c r="AP3572" s="2"/>
      <c r="AQ3572" s="2"/>
      <c r="AR3572" s="2"/>
      <c r="AS3572" s="2"/>
      <c r="AT3572" s="2"/>
      <c r="AU3572" s="2"/>
      <c r="AV3572" s="2"/>
      <c r="AW3572" s="2"/>
    </row>
    <row r="3573" spans="1:49">
      <c r="A3573" s="1"/>
      <c r="C3573" s="2"/>
      <c r="D3573" s="2"/>
      <c r="E3573" s="2"/>
      <c r="J3573" s="2"/>
      <c r="K3573" s="2"/>
      <c r="L3573" s="2"/>
      <c r="M3573" s="2"/>
      <c r="N3573" s="2"/>
      <c r="O3573" s="2"/>
      <c r="P3573" s="2"/>
      <c r="Q3573" s="2"/>
      <c r="R3573" s="2"/>
      <c r="S3573" s="2"/>
      <c r="T3573" s="2"/>
      <c r="W3573" s="2"/>
      <c r="X3573" s="2"/>
      <c r="Y3573" s="2"/>
      <c r="Z3573" s="2"/>
      <c r="AA3573" s="2"/>
      <c r="AB3573" s="2"/>
      <c r="AC3573" s="4"/>
      <c r="AD3573" s="2"/>
      <c r="AE3573" s="2"/>
      <c r="AF3573" s="2"/>
      <c r="AG3573" s="2"/>
      <c r="AH3573" s="2"/>
      <c r="AI3573" s="2"/>
      <c r="AJ3573" s="2"/>
      <c r="AK3573" s="2"/>
      <c r="AL3573" s="2"/>
      <c r="AM3573" s="2"/>
      <c r="AN3573" s="2"/>
      <c r="AO3573" s="2"/>
      <c r="AP3573" s="2"/>
      <c r="AQ3573" s="2"/>
      <c r="AR3573" s="2"/>
      <c r="AS3573" s="2"/>
      <c r="AT3573" s="2"/>
      <c r="AU3573" s="2"/>
      <c r="AV3573" s="2"/>
      <c r="AW3573" s="2"/>
    </row>
    <row r="3574" spans="1:49">
      <c r="A3574" s="1"/>
      <c r="C3574" s="2"/>
      <c r="D3574" s="2"/>
      <c r="E3574" s="2"/>
      <c r="J3574" s="2"/>
      <c r="K3574" s="2"/>
      <c r="L3574" s="2"/>
      <c r="M3574" s="2"/>
      <c r="N3574" s="2"/>
      <c r="O3574" s="2"/>
      <c r="P3574" s="2"/>
      <c r="Q3574" s="2"/>
      <c r="R3574" s="2"/>
      <c r="S3574" s="2"/>
      <c r="T3574" s="2"/>
      <c r="W3574" s="2"/>
      <c r="X3574" s="2"/>
      <c r="Y3574" s="2"/>
      <c r="Z3574" s="2"/>
      <c r="AA3574" s="2"/>
      <c r="AB3574" s="2"/>
      <c r="AC3574" s="4"/>
      <c r="AD3574" s="2"/>
      <c r="AE3574" s="2"/>
      <c r="AF3574" s="2"/>
      <c r="AG3574" s="2"/>
      <c r="AH3574" s="2"/>
      <c r="AI3574" s="2"/>
      <c r="AJ3574" s="2"/>
      <c r="AK3574" s="2"/>
      <c r="AL3574" s="2"/>
      <c r="AM3574" s="2"/>
      <c r="AN3574" s="2"/>
      <c r="AO3574" s="2"/>
      <c r="AP3574" s="2"/>
      <c r="AQ3574" s="2"/>
      <c r="AR3574" s="2"/>
      <c r="AS3574" s="2"/>
      <c r="AT3574" s="2"/>
      <c r="AU3574" s="2"/>
      <c r="AV3574" s="2"/>
      <c r="AW3574" s="2"/>
    </row>
    <row r="3575" spans="1:49">
      <c r="A3575" s="1"/>
      <c r="C3575" s="2"/>
      <c r="D3575" s="2"/>
      <c r="E3575" s="2"/>
      <c r="J3575" s="2"/>
      <c r="K3575" s="2"/>
      <c r="L3575" s="2"/>
      <c r="M3575" s="2"/>
      <c r="N3575" s="2"/>
      <c r="O3575" s="2"/>
      <c r="P3575" s="2"/>
      <c r="Q3575" s="2"/>
      <c r="R3575" s="2"/>
      <c r="S3575" s="2"/>
      <c r="T3575" s="2"/>
      <c r="W3575" s="2"/>
      <c r="X3575" s="2"/>
      <c r="Y3575" s="2"/>
      <c r="Z3575" s="2"/>
      <c r="AA3575" s="2"/>
      <c r="AB3575" s="2"/>
      <c r="AC3575" s="4"/>
      <c r="AD3575" s="2"/>
      <c r="AE3575" s="2"/>
      <c r="AF3575" s="2"/>
      <c r="AG3575" s="2"/>
      <c r="AH3575" s="2"/>
      <c r="AI3575" s="2"/>
      <c r="AJ3575" s="2"/>
      <c r="AK3575" s="2"/>
      <c r="AL3575" s="2"/>
      <c r="AM3575" s="2"/>
      <c r="AN3575" s="2"/>
      <c r="AO3575" s="2"/>
      <c r="AP3575" s="2"/>
      <c r="AQ3575" s="2"/>
      <c r="AR3575" s="2"/>
      <c r="AS3575" s="2"/>
      <c r="AT3575" s="2"/>
      <c r="AU3575" s="2"/>
      <c r="AV3575" s="2"/>
      <c r="AW3575" s="2"/>
    </row>
    <row r="3576" spans="1:49">
      <c r="A3576" s="1"/>
      <c r="C3576" s="2"/>
      <c r="D3576" s="2"/>
      <c r="E3576" s="2"/>
      <c r="J3576" s="2"/>
      <c r="K3576" s="2"/>
      <c r="L3576" s="2"/>
      <c r="M3576" s="2"/>
      <c r="N3576" s="2"/>
      <c r="O3576" s="2"/>
      <c r="P3576" s="2"/>
      <c r="Q3576" s="2"/>
      <c r="R3576" s="2"/>
      <c r="S3576" s="2"/>
      <c r="T3576" s="2"/>
      <c r="W3576" s="2"/>
      <c r="X3576" s="2"/>
      <c r="Y3576" s="2"/>
      <c r="Z3576" s="2"/>
      <c r="AA3576" s="2"/>
      <c r="AB3576" s="2"/>
      <c r="AC3576" s="4"/>
      <c r="AD3576" s="2"/>
      <c r="AE3576" s="2"/>
      <c r="AF3576" s="2"/>
      <c r="AG3576" s="2"/>
      <c r="AH3576" s="2"/>
      <c r="AI3576" s="2"/>
      <c r="AJ3576" s="2"/>
      <c r="AK3576" s="2"/>
      <c r="AL3576" s="2"/>
      <c r="AM3576" s="2"/>
      <c r="AN3576" s="2"/>
      <c r="AO3576" s="2"/>
      <c r="AP3576" s="2"/>
      <c r="AQ3576" s="2"/>
      <c r="AR3576" s="2"/>
      <c r="AS3576" s="2"/>
      <c r="AT3576" s="2"/>
      <c r="AU3576" s="2"/>
      <c r="AV3576" s="2"/>
      <c r="AW3576" s="2"/>
    </row>
    <row r="3577" spans="1:49">
      <c r="A3577" s="1"/>
      <c r="C3577" s="2"/>
      <c r="D3577" s="2"/>
      <c r="E3577" s="2"/>
      <c r="J3577" s="2"/>
      <c r="K3577" s="2"/>
      <c r="L3577" s="2"/>
      <c r="M3577" s="2"/>
      <c r="N3577" s="2"/>
      <c r="O3577" s="2"/>
      <c r="P3577" s="2"/>
      <c r="Q3577" s="2"/>
      <c r="R3577" s="2"/>
      <c r="S3577" s="2"/>
      <c r="T3577" s="2"/>
      <c r="W3577" s="2"/>
      <c r="X3577" s="2"/>
      <c r="Y3577" s="2"/>
      <c r="Z3577" s="2"/>
      <c r="AA3577" s="2"/>
      <c r="AB3577" s="2"/>
      <c r="AC3577" s="4"/>
      <c r="AD3577" s="2"/>
      <c r="AE3577" s="2"/>
      <c r="AF3577" s="2"/>
      <c r="AG3577" s="2"/>
      <c r="AH3577" s="2"/>
      <c r="AI3577" s="2"/>
      <c r="AJ3577" s="2"/>
      <c r="AK3577" s="2"/>
      <c r="AL3577" s="2"/>
      <c r="AM3577" s="2"/>
      <c r="AN3577" s="2"/>
      <c r="AO3577" s="2"/>
      <c r="AP3577" s="2"/>
      <c r="AQ3577" s="2"/>
      <c r="AR3577" s="2"/>
      <c r="AS3577" s="2"/>
      <c r="AT3577" s="2"/>
      <c r="AU3577" s="2"/>
      <c r="AV3577" s="2"/>
      <c r="AW3577" s="2"/>
    </row>
    <row r="3578" spans="1:49">
      <c r="A3578" s="1"/>
      <c r="C3578" s="2"/>
      <c r="D3578" s="2"/>
      <c r="E3578" s="2"/>
      <c r="J3578" s="2"/>
      <c r="K3578" s="2"/>
      <c r="L3578" s="2"/>
      <c r="M3578" s="2"/>
      <c r="N3578" s="2"/>
      <c r="O3578" s="2"/>
      <c r="P3578" s="2"/>
      <c r="Q3578" s="2"/>
      <c r="R3578" s="2"/>
      <c r="S3578" s="2"/>
      <c r="T3578" s="2"/>
      <c r="W3578" s="2"/>
      <c r="X3578" s="2"/>
      <c r="Y3578" s="2"/>
      <c r="Z3578" s="2"/>
      <c r="AA3578" s="2"/>
      <c r="AB3578" s="2"/>
      <c r="AC3578" s="4"/>
      <c r="AD3578" s="2"/>
      <c r="AE3578" s="2"/>
      <c r="AF3578" s="2"/>
      <c r="AG3578" s="2"/>
      <c r="AH3578" s="2"/>
      <c r="AI3578" s="2"/>
      <c r="AJ3578" s="2"/>
      <c r="AK3578" s="2"/>
      <c r="AL3578" s="2"/>
      <c r="AM3578" s="2"/>
      <c r="AN3578" s="2"/>
      <c r="AO3578" s="2"/>
      <c r="AP3578" s="2"/>
      <c r="AQ3578" s="2"/>
      <c r="AR3578" s="2"/>
      <c r="AS3578" s="2"/>
      <c r="AT3578" s="2"/>
      <c r="AU3578" s="2"/>
      <c r="AV3578" s="2"/>
      <c r="AW3578" s="2"/>
    </row>
    <row r="3579" spans="1:49">
      <c r="A3579" s="1"/>
      <c r="C3579" s="2"/>
      <c r="D3579" s="2"/>
      <c r="E3579" s="2"/>
      <c r="J3579" s="2"/>
      <c r="K3579" s="2"/>
      <c r="L3579" s="2"/>
      <c r="M3579" s="2"/>
      <c r="N3579" s="2"/>
      <c r="O3579" s="2"/>
      <c r="P3579" s="2"/>
      <c r="Q3579" s="2"/>
      <c r="R3579" s="2"/>
      <c r="S3579" s="2"/>
      <c r="T3579" s="2"/>
      <c r="W3579" s="2"/>
      <c r="X3579" s="2"/>
      <c r="Y3579" s="2"/>
      <c r="Z3579" s="2"/>
      <c r="AA3579" s="2"/>
      <c r="AB3579" s="2"/>
      <c r="AC3579" s="4"/>
      <c r="AD3579" s="2"/>
      <c r="AE3579" s="2"/>
      <c r="AF3579" s="2"/>
      <c r="AG3579" s="2"/>
      <c r="AH3579" s="2"/>
      <c r="AI3579" s="2"/>
      <c r="AJ3579" s="2"/>
      <c r="AK3579" s="2"/>
      <c r="AL3579" s="2"/>
      <c r="AM3579" s="2"/>
      <c r="AN3579" s="2"/>
      <c r="AO3579" s="2"/>
      <c r="AP3579" s="2"/>
      <c r="AQ3579" s="2"/>
      <c r="AR3579" s="2"/>
      <c r="AS3579" s="2"/>
      <c r="AT3579" s="2"/>
      <c r="AU3579" s="2"/>
      <c r="AV3579" s="2"/>
      <c r="AW3579" s="2"/>
    </row>
    <row r="3580" spans="1:49">
      <c r="A3580" s="1"/>
      <c r="C3580" s="2"/>
      <c r="D3580" s="2"/>
      <c r="E3580" s="2"/>
      <c r="J3580" s="2"/>
      <c r="K3580" s="2"/>
      <c r="L3580" s="2"/>
      <c r="M3580" s="2"/>
      <c r="N3580" s="2"/>
      <c r="O3580" s="2"/>
      <c r="P3580" s="2"/>
      <c r="Q3580" s="2"/>
      <c r="R3580" s="2"/>
      <c r="S3580" s="2"/>
      <c r="T3580" s="2"/>
      <c r="W3580" s="2"/>
      <c r="X3580" s="2"/>
      <c r="Y3580" s="2"/>
      <c r="Z3580" s="2"/>
      <c r="AA3580" s="2"/>
      <c r="AB3580" s="2"/>
      <c r="AC3580" s="4"/>
      <c r="AD3580" s="2"/>
      <c r="AE3580" s="2"/>
      <c r="AF3580" s="2"/>
      <c r="AG3580" s="2"/>
      <c r="AH3580" s="2"/>
      <c r="AI3580" s="2"/>
      <c r="AJ3580" s="2"/>
      <c r="AK3580" s="2"/>
      <c r="AL3580" s="2"/>
      <c r="AM3580" s="2"/>
      <c r="AN3580" s="2"/>
      <c r="AO3580" s="2"/>
      <c r="AP3580" s="2"/>
      <c r="AQ3580" s="2"/>
      <c r="AR3580" s="2"/>
      <c r="AS3580" s="2"/>
      <c r="AT3580" s="2"/>
      <c r="AU3580" s="2"/>
      <c r="AV3580" s="2"/>
      <c r="AW3580" s="2"/>
    </row>
    <row r="3581" spans="1:49">
      <c r="A3581" s="1"/>
      <c r="C3581" s="2"/>
      <c r="D3581" s="2"/>
      <c r="E3581" s="2"/>
      <c r="J3581" s="2"/>
      <c r="K3581" s="2"/>
      <c r="L3581" s="2"/>
      <c r="M3581" s="2"/>
      <c r="N3581" s="2"/>
      <c r="O3581" s="2"/>
      <c r="P3581" s="2"/>
      <c r="Q3581" s="2"/>
      <c r="R3581" s="2"/>
      <c r="S3581" s="2"/>
      <c r="T3581" s="2"/>
      <c r="W3581" s="2"/>
      <c r="X3581" s="2"/>
      <c r="Y3581" s="2"/>
      <c r="Z3581" s="2"/>
      <c r="AA3581" s="2"/>
      <c r="AB3581" s="2"/>
      <c r="AC3581" s="4"/>
      <c r="AD3581" s="2"/>
      <c r="AE3581" s="2"/>
      <c r="AF3581" s="2"/>
      <c r="AG3581" s="2"/>
      <c r="AH3581" s="2"/>
      <c r="AI3581" s="2"/>
      <c r="AJ3581" s="2"/>
      <c r="AK3581" s="2"/>
      <c r="AL3581" s="2"/>
      <c r="AM3581" s="2"/>
      <c r="AN3581" s="2"/>
      <c r="AO3581" s="2"/>
      <c r="AP3581" s="2"/>
      <c r="AQ3581" s="2"/>
      <c r="AR3581" s="2"/>
      <c r="AS3581" s="2"/>
      <c r="AT3581" s="2"/>
      <c r="AU3581" s="2"/>
      <c r="AV3581" s="2"/>
      <c r="AW3581" s="2"/>
    </row>
    <row r="3582" spans="1:49">
      <c r="A3582" s="1"/>
      <c r="C3582" s="2"/>
      <c r="D3582" s="2"/>
      <c r="E3582" s="2"/>
      <c r="J3582" s="2"/>
      <c r="K3582" s="2"/>
      <c r="L3582" s="2"/>
      <c r="M3582" s="2"/>
      <c r="N3582" s="2"/>
      <c r="O3582" s="2"/>
      <c r="P3582" s="2"/>
      <c r="Q3582" s="2"/>
      <c r="R3582" s="2"/>
      <c r="S3582" s="2"/>
      <c r="T3582" s="2"/>
      <c r="W3582" s="2"/>
      <c r="X3582" s="2"/>
      <c r="Y3582" s="2"/>
      <c r="Z3582" s="2"/>
      <c r="AA3582" s="2"/>
      <c r="AB3582" s="2"/>
      <c r="AC3582" s="4"/>
      <c r="AD3582" s="2"/>
      <c r="AE3582" s="2"/>
      <c r="AF3582" s="2"/>
      <c r="AG3582" s="2"/>
      <c r="AH3582" s="2"/>
      <c r="AI3582" s="2"/>
      <c r="AJ3582" s="2"/>
      <c r="AK3582" s="2"/>
      <c r="AL3582" s="2"/>
      <c r="AM3582" s="2"/>
      <c r="AN3582" s="2"/>
      <c r="AO3582" s="2"/>
      <c r="AP3582" s="2"/>
      <c r="AQ3582" s="2"/>
      <c r="AR3582" s="2"/>
      <c r="AS3582" s="2"/>
      <c r="AT3582" s="2"/>
      <c r="AU3582" s="2"/>
      <c r="AV3582" s="2"/>
      <c r="AW3582" s="2"/>
    </row>
    <row r="3583" spans="1:49">
      <c r="A3583" s="1"/>
      <c r="C3583" s="2"/>
      <c r="D3583" s="2"/>
      <c r="E3583" s="2"/>
      <c r="J3583" s="2"/>
      <c r="K3583" s="2"/>
      <c r="L3583" s="2"/>
      <c r="M3583" s="2"/>
      <c r="N3583" s="2"/>
      <c r="O3583" s="2"/>
      <c r="P3583" s="2"/>
      <c r="Q3583" s="2"/>
      <c r="R3583" s="2"/>
      <c r="S3583" s="2"/>
      <c r="T3583" s="2"/>
      <c r="W3583" s="2"/>
      <c r="X3583" s="2"/>
      <c r="Y3583" s="2"/>
      <c r="Z3583" s="2"/>
      <c r="AA3583" s="2"/>
      <c r="AB3583" s="2"/>
      <c r="AC3583" s="4"/>
      <c r="AD3583" s="2"/>
      <c r="AE3583" s="2"/>
      <c r="AF3583" s="2"/>
      <c r="AG3583" s="2"/>
      <c r="AH3583" s="2"/>
      <c r="AI3583" s="2"/>
      <c r="AJ3583" s="2"/>
      <c r="AK3583" s="2"/>
      <c r="AL3583" s="2"/>
      <c r="AM3583" s="2"/>
      <c r="AN3583" s="2"/>
      <c r="AO3583" s="2"/>
      <c r="AP3583" s="2"/>
      <c r="AQ3583" s="2"/>
      <c r="AR3583" s="2"/>
      <c r="AS3583" s="2"/>
      <c r="AT3583" s="2"/>
      <c r="AU3583" s="2"/>
      <c r="AV3583" s="2"/>
      <c r="AW3583" s="2"/>
    </row>
    <row r="3584" spans="1:49">
      <c r="A3584" s="1"/>
      <c r="C3584" s="2"/>
      <c r="D3584" s="2"/>
      <c r="E3584" s="2"/>
      <c r="J3584" s="2"/>
      <c r="K3584" s="2"/>
      <c r="L3584" s="2"/>
      <c r="M3584" s="2"/>
      <c r="N3584" s="2"/>
      <c r="O3584" s="2"/>
      <c r="P3584" s="2"/>
      <c r="Q3584" s="2"/>
      <c r="R3584" s="2"/>
      <c r="S3584" s="2"/>
      <c r="T3584" s="2"/>
      <c r="W3584" s="2"/>
      <c r="X3584" s="2"/>
      <c r="Y3584" s="2"/>
      <c r="Z3584" s="2"/>
      <c r="AA3584" s="2"/>
      <c r="AB3584" s="2"/>
      <c r="AC3584" s="4"/>
      <c r="AD3584" s="2"/>
      <c r="AE3584" s="2"/>
      <c r="AF3584" s="2"/>
      <c r="AG3584" s="2"/>
      <c r="AH3584" s="2"/>
      <c r="AI3584" s="2"/>
      <c r="AJ3584" s="2"/>
      <c r="AK3584" s="2"/>
      <c r="AL3584" s="2"/>
      <c r="AM3584" s="2"/>
      <c r="AN3584" s="2"/>
      <c r="AO3584" s="2"/>
      <c r="AP3584" s="2"/>
      <c r="AQ3584" s="2"/>
      <c r="AR3584" s="2"/>
      <c r="AS3584" s="2"/>
      <c r="AT3584" s="2"/>
      <c r="AU3584" s="2"/>
      <c r="AV3584" s="2"/>
      <c r="AW3584" s="2"/>
    </row>
    <row r="3585" spans="1:49">
      <c r="A3585" s="1"/>
      <c r="C3585" s="2"/>
      <c r="D3585" s="2"/>
      <c r="E3585" s="2"/>
      <c r="J3585" s="2"/>
      <c r="K3585" s="2"/>
      <c r="L3585" s="2"/>
      <c r="M3585" s="2"/>
      <c r="N3585" s="2"/>
      <c r="O3585" s="2"/>
      <c r="P3585" s="2"/>
      <c r="Q3585" s="2"/>
      <c r="R3585" s="2"/>
      <c r="S3585" s="2"/>
      <c r="T3585" s="2"/>
      <c r="W3585" s="2"/>
      <c r="X3585" s="2"/>
      <c r="Y3585" s="2"/>
      <c r="Z3585" s="2"/>
      <c r="AA3585" s="2"/>
      <c r="AB3585" s="2"/>
      <c r="AC3585" s="4"/>
      <c r="AD3585" s="2"/>
      <c r="AE3585" s="2"/>
      <c r="AF3585" s="2"/>
      <c r="AG3585" s="2"/>
      <c r="AH3585" s="2"/>
      <c r="AI3585" s="2"/>
      <c r="AJ3585" s="2"/>
      <c r="AK3585" s="2"/>
      <c r="AL3585" s="2"/>
      <c r="AM3585" s="2"/>
      <c r="AN3585" s="2"/>
      <c r="AO3585" s="2"/>
      <c r="AP3585" s="2"/>
      <c r="AQ3585" s="2"/>
      <c r="AR3585" s="2"/>
      <c r="AS3585" s="2"/>
      <c r="AT3585" s="2"/>
      <c r="AU3585" s="2"/>
      <c r="AV3585" s="2"/>
      <c r="AW3585" s="2"/>
    </row>
    <row r="3586" spans="1:49">
      <c r="A3586" s="1"/>
      <c r="C3586" s="2"/>
      <c r="D3586" s="2"/>
      <c r="E3586" s="2"/>
      <c r="J3586" s="2"/>
      <c r="K3586" s="2"/>
      <c r="L3586" s="2"/>
      <c r="M3586" s="2"/>
      <c r="N3586" s="2"/>
      <c r="O3586" s="2"/>
      <c r="P3586" s="2"/>
      <c r="Q3586" s="2"/>
      <c r="R3586" s="2"/>
      <c r="S3586" s="2"/>
      <c r="T3586" s="2"/>
      <c r="W3586" s="2"/>
      <c r="X3586" s="2"/>
      <c r="Y3586" s="2"/>
      <c r="Z3586" s="2"/>
      <c r="AA3586" s="2"/>
      <c r="AB3586" s="2"/>
      <c r="AC3586" s="4"/>
      <c r="AD3586" s="2"/>
      <c r="AE3586" s="2"/>
      <c r="AF3586" s="2"/>
      <c r="AG3586" s="2"/>
      <c r="AH3586" s="2"/>
      <c r="AI3586" s="2"/>
      <c r="AJ3586" s="2"/>
      <c r="AK3586" s="2"/>
      <c r="AL3586" s="2"/>
      <c r="AM3586" s="2"/>
      <c r="AN3586" s="2"/>
      <c r="AO3586" s="2"/>
      <c r="AP3586" s="2"/>
      <c r="AQ3586" s="2"/>
      <c r="AR3586" s="2"/>
      <c r="AS3586" s="2"/>
      <c r="AT3586" s="2"/>
      <c r="AU3586" s="2"/>
      <c r="AV3586" s="2"/>
      <c r="AW3586" s="2"/>
    </row>
    <row r="3587" spans="1:49">
      <c r="A3587" s="1"/>
      <c r="C3587" s="2"/>
      <c r="D3587" s="2"/>
      <c r="E3587" s="2"/>
      <c r="J3587" s="2"/>
      <c r="K3587" s="2"/>
      <c r="L3587" s="2"/>
      <c r="M3587" s="2"/>
      <c r="N3587" s="2"/>
      <c r="O3587" s="2"/>
      <c r="P3587" s="2"/>
      <c r="Q3587" s="2"/>
      <c r="R3587" s="2"/>
      <c r="S3587" s="2"/>
      <c r="T3587" s="2"/>
      <c r="W3587" s="2"/>
      <c r="X3587" s="2"/>
      <c r="Y3587" s="2"/>
      <c r="Z3587" s="2"/>
      <c r="AA3587" s="2"/>
      <c r="AB3587" s="2"/>
      <c r="AC3587" s="4"/>
      <c r="AD3587" s="2"/>
      <c r="AE3587" s="2"/>
      <c r="AF3587" s="2"/>
      <c r="AG3587" s="2"/>
      <c r="AH3587" s="2"/>
      <c r="AI3587" s="2"/>
      <c r="AJ3587" s="2"/>
      <c r="AK3587" s="2"/>
      <c r="AL3587" s="2"/>
      <c r="AM3587" s="2"/>
      <c r="AN3587" s="2"/>
      <c r="AO3587" s="2"/>
      <c r="AP3587" s="2"/>
      <c r="AQ3587" s="2"/>
      <c r="AR3587" s="2"/>
      <c r="AS3587" s="2"/>
      <c r="AT3587" s="2"/>
      <c r="AU3587" s="2"/>
      <c r="AV3587" s="2"/>
      <c r="AW3587" s="2"/>
    </row>
    <row r="3588" spans="1:49">
      <c r="A3588" s="1"/>
      <c r="C3588" s="2"/>
      <c r="D3588" s="2"/>
      <c r="E3588" s="2"/>
      <c r="J3588" s="2"/>
      <c r="K3588" s="2"/>
      <c r="L3588" s="2"/>
      <c r="M3588" s="2"/>
      <c r="N3588" s="2"/>
      <c r="O3588" s="2"/>
      <c r="P3588" s="2"/>
      <c r="Q3588" s="2"/>
      <c r="R3588" s="2"/>
      <c r="S3588" s="2"/>
      <c r="T3588" s="2"/>
      <c r="W3588" s="2"/>
      <c r="X3588" s="2"/>
      <c r="Y3588" s="2"/>
      <c r="Z3588" s="2"/>
      <c r="AA3588" s="2"/>
      <c r="AB3588" s="2"/>
      <c r="AC3588" s="4"/>
      <c r="AD3588" s="2"/>
      <c r="AE3588" s="2"/>
      <c r="AF3588" s="2"/>
      <c r="AG3588" s="2"/>
      <c r="AH3588" s="2"/>
      <c r="AI3588" s="2"/>
      <c r="AJ3588" s="2"/>
      <c r="AK3588" s="2"/>
      <c r="AL3588" s="2"/>
      <c r="AM3588" s="2"/>
      <c r="AN3588" s="2"/>
      <c r="AO3588" s="2"/>
      <c r="AP3588" s="2"/>
      <c r="AQ3588" s="2"/>
      <c r="AR3588" s="2"/>
      <c r="AS3588" s="2"/>
      <c r="AT3588" s="2"/>
      <c r="AU3588" s="2"/>
      <c r="AV3588" s="2"/>
      <c r="AW3588" s="2"/>
    </row>
    <row r="3589" spans="1:49">
      <c r="A3589" s="1"/>
      <c r="C3589" s="2"/>
      <c r="D3589" s="2"/>
      <c r="E3589" s="2"/>
      <c r="J3589" s="2"/>
      <c r="K3589" s="2"/>
      <c r="L3589" s="2"/>
      <c r="M3589" s="2"/>
      <c r="N3589" s="2"/>
      <c r="O3589" s="2"/>
      <c r="P3589" s="2"/>
      <c r="Q3589" s="2"/>
      <c r="R3589" s="2"/>
      <c r="S3589" s="2"/>
      <c r="T3589" s="2"/>
      <c r="W3589" s="2"/>
      <c r="X3589" s="2"/>
      <c r="Y3589" s="2"/>
      <c r="Z3589" s="2"/>
      <c r="AA3589" s="2"/>
      <c r="AB3589" s="2"/>
      <c r="AC3589" s="4"/>
      <c r="AD3589" s="2"/>
      <c r="AE3589" s="2"/>
      <c r="AF3589" s="2"/>
      <c r="AG3589" s="2"/>
      <c r="AH3589" s="2"/>
      <c r="AI3589" s="2"/>
      <c r="AJ3589" s="2"/>
      <c r="AK3589" s="2"/>
      <c r="AL3589" s="2"/>
      <c r="AM3589" s="2"/>
      <c r="AN3589" s="2"/>
      <c r="AO3589" s="2"/>
      <c r="AP3589" s="2"/>
      <c r="AQ3589" s="2"/>
      <c r="AR3589" s="2"/>
      <c r="AS3589" s="2"/>
      <c r="AT3589" s="2"/>
      <c r="AU3589" s="2"/>
      <c r="AV3589" s="2"/>
      <c r="AW3589" s="2"/>
    </row>
    <row r="3590" spans="1:49">
      <c r="A3590" s="1"/>
      <c r="C3590" s="2"/>
      <c r="D3590" s="2"/>
      <c r="E3590" s="2"/>
      <c r="J3590" s="2"/>
      <c r="K3590" s="2"/>
      <c r="L3590" s="2"/>
      <c r="M3590" s="2"/>
      <c r="N3590" s="2"/>
      <c r="O3590" s="2"/>
      <c r="P3590" s="2"/>
      <c r="Q3590" s="2"/>
      <c r="R3590" s="2"/>
      <c r="S3590" s="2"/>
      <c r="T3590" s="2"/>
      <c r="W3590" s="2"/>
      <c r="X3590" s="2"/>
      <c r="Y3590" s="2"/>
      <c r="Z3590" s="2"/>
      <c r="AA3590" s="2"/>
      <c r="AB3590" s="2"/>
      <c r="AC3590" s="4"/>
      <c r="AD3590" s="2"/>
      <c r="AE3590" s="2"/>
      <c r="AF3590" s="2"/>
      <c r="AG3590" s="2"/>
      <c r="AH3590" s="2"/>
      <c r="AI3590" s="2"/>
      <c r="AJ3590" s="2"/>
      <c r="AK3590" s="2"/>
      <c r="AL3590" s="2"/>
      <c r="AM3590" s="2"/>
      <c r="AN3590" s="2"/>
      <c r="AO3590" s="2"/>
      <c r="AP3590" s="2"/>
      <c r="AQ3590" s="2"/>
      <c r="AR3590" s="2"/>
      <c r="AS3590" s="2"/>
      <c r="AT3590" s="2"/>
      <c r="AU3590" s="2"/>
      <c r="AV3590" s="2"/>
      <c r="AW3590" s="2"/>
    </row>
    <row r="3591" spans="1:49">
      <c r="A3591" s="1"/>
      <c r="C3591" s="2"/>
      <c r="D3591" s="2"/>
      <c r="E3591" s="2"/>
      <c r="J3591" s="2"/>
      <c r="K3591" s="2"/>
      <c r="L3591" s="2"/>
      <c r="M3591" s="2"/>
      <c r="N3591" s="2"/>
      <c r="O3591" s="2"/>
      <c r="P3591" s="2"/>
      <c r="Q3591" s="2"/>
      <c r="R3591" s="2"/>
      <c r="S3591" s="2"/>
      <c r="T3591" s="2"/>
      <c r="W3591" s="2"/>
      <c r="X3591" s="2"/>
      <c r="Y3591" s="2"/>
      <c r="Z3591" s="2"/>
      <c r="AA3591" s="2"/>
      <c r="AB3591" s="2"/>
      <c r="AC3591" s="4"/>
      <c r="AD3591" s="2"/>
      <c r="AE3591" s="2"/>
      <c r="AF3591" s="2"/>
      <c r="AG3591" s="2"/>
      <c r="AH3591" s="2"/>
      <c r="AI3591" s="2"/>
      <c r="AJ3591" s="2"/>
      <c r="AK3591" s="2"/>
      <c r="AL3591" s="2"/>
      <c r="AM3591" s="2"/>
      <c r="AN3591" s="2"/>
      <c r="AO3591" s="2"/>
      <c r="AP3591" s="2"/>
      <c r="AQ3591" s="2"/>
      <c r="AR3591" s="2"/>
      <c r="AS3591" s="2"/>
      <c r="AT3591" s="2"/>
      <c r="AU3591" s="2"/>
      <c r="AV3591" s="2"/>
      <c r="AW3591" s="2"/>
    </row>
    <row r="3592" spans="1:49">
      <c r="A3592" s="1"/>
      <c r="C3592" s="2"/>
      <c r="D3592" s="2"/>
      <c r="E3592" s="2"/>
      <c r="J3592" s="2"/>
      <c r="K3592" s="2"/>
      <c r="L3592" s="2"/>
      <c r="M3592" s="2"/>
      <c r="N3592" s="2"/>
      <c r="O3592" s="2"/>
      <c r="P3592" s="2"/>
      <c r="Q3592" s="2"/>
      <c r="R3592" s="2"/>
      <c r="S3592" s="2"/>
      <c r="T3592" s="2"/>
      <c r="W3592" s="2"/>
      <c r="X3592" s="2"/>
      <c r="Y3592" s="2"/>
      <c r="Z3592" s="2"/>
      <c r="AA3592" s="2"/>
      <c r="AB3592" s="2"/>
      <c r="AC3592" s="4"/>
      <c r="AD3592" s="2"/>
      <c r="AE3592" s="2"/>
      <c r="AF3592" s="2"/>
      <c r="AG3592" s="2"/>
      <c r="AH3592" s="2"/>
      <c r="AI3592" s="2"/>
      <c r="AJ3592" s="2"/>
      <c r="AK3592" s="2"/>
      <c r="AL3592" s="2"/>
      <c r="AM3592" s="2"/>
      <c r="AN3592" s="2"/>
      <c r="AO3592" s="2"/>
      <c r="AP3592" s="2"/>
      <c r="AQ3592" s="2"/>
      <c r="AR3592" s="2"/>
      <c r="AS3592" s="2"/>
      <c r="AT3592" s="2"/>
      <c r="AU3592" s="2"/>
      <c r="AV3592" s="2"/>
      <c r="AW3592" s="2"/>
    </row>
    <row r="3593" spans="1:49">
      <c r="A3593" s="1"/>
      <c r="C3593" s="2"/>
      <c r="D3593" s="2"/>
      <c r="E3593" s="2"/>
      <c r="J3593" s="2"/>
      <c r="K3593" s="2"/>
      <c r="L3593" s="2"/>
      <c r="M3593" s="2"/>
      <c r="N3593" s="2"/>
      <c r="O3593" s="2"/>
      <c r="P3593" s="2"/>
      <c r="Q3593" s="2"/>
      <c r="R3593" s="2"/>
      <c r="S3593" s="2"/>
      <c r="T3593" s="2"/>
      <c r="W3593" s="2"/>
      <c r="X3593" s="2"/>
      <c r="Y3593" s="2"/>
      <c r="Z3593" s="2"/>
      <c r="AA3593" s="2"/>
      <c r="AB3593" s="2"/>
      <c r="AC3593" s="4"/>
      <c r="AD3593" s="2"/>
      <c r="AE3593" s="2"/>
      <c r="AF3593" s="2"/>
      <c r="AG3593" s="2"/>
      <c r="AH3593" s="2"/>
      <c r="AI3593" s="2"/>
      <c r="AJ3593" s="2"/>
      <c r="AK3593" s="2"/>
      <c r="AL3593" s="2"/>
      <c r="AM3593" s="2"/>
      <c r="AN3593" s="2"/>
      <c r="AO3593" s="2"/>
      <c r="AP3593" s="2"/>
      <c r="AQ3593" s="2"/>
      <c r="AR3593" s="2"/>
      <c r="AS3593" s="2"/>
      <c r="AT3593" s="2"/>
      <c r="AU3593" s="2"/>
      <c r="AV3593" s="2"/>
      <c r="AW3593" s="2"/>
    </row>
    <row r="3594" spans="1:49">
      <c r="A3594" s="1"/>
      <c r="C3594" s="2"/>
      <c r="D3594" s="2"/>
      <c r="E3594" s="2"/>
      <c r="J3594" s="2"/>
      <c r="K3594" s="2"/>
      <c r="L3594" s="2"/>
      <c r="M3594" s="2"/>
      <c r="N3594" s="2"/>
      <c r="O3594" s="2"/>
      <c r="P3594" s="2"/>
      <c r="Q3594" s="2"/>
      <c r="R3594" s="2"/>
      <c r="S3594" s="2"/>
      <c r="T3594" s="2"/>
      <c r="W3594" s="2"/>
      <c r="X3594" s="2"/>
      <c r="Y3594" s="2"/>
      <c r="Z3594" s="2"/>
      <c r="AA3594" s="2"/>
      <c r="AB3594" s="2"/>
      <c r="AC3594" s="4"/>
      <c r="AD3594" s="2"/>
      <c r="AE3594" s="2"/>
      <c r="AF3594" s="2"/>
      <c r="AG3594" s="2"/>
      <c r="AH3594" s="2"/>
      <c r="AI3594" s="2"/>
      <c r="AJ3594" s="2"/>
      <c r="AK3594" s="2"/>
      <c r="AL3594" s="2"/>
      <c r="AM3594" s="2"/>
      <c r="AN3594" s="2"/>
      <c r="AO3594" s="2"/>
      <c r="AP3594" s="2"/>
      <c r="AQ3594" s="2"/>
      <c r="AR3594" s="2"/>
      <c r="AS3594" s="2"/>
      <c r="AT3594" s="2"/>
      <c r="AU3594" s="2"/>
      <c r="AV3594" s="2"/>
      <c r="AW3594" s="2"/>
    </row>
    <row r="3595" spans="1:49">
      <c r="A3595" s="1"/>
      <c r="C3595" s="2"/>
      <c r="D3595" s="2"/>
      <c r="E3595" s="2"/>
      <c r="J3595" s="2"/>
      <c r="K3595" s="2"/>
      <c r="L3595" s="2"/>
      <c r="M3595" s="2"/>
      <c r="N3595" s="2"/>
      <c r="O3595" s="2"/>
      <c r="P3595" s="2"/>
      <c r="Q3595" s="2"/>
      <c r="R3595" s="2"/>
      <c r="S3595" s="2"/>
      <c r="T3595" s="2"/>
      <c r="W3595" s="2"/>
      <c r="X3595" s="2"/>
      <c r="Y3595" s="2"/>
      <c r="Z3595" s="2"/>
      <c r="AA3595" s="2"/>
      <c r="AB3595" s="2"/>
      <c r="AC3595" s="4"/>
      <c r="AD3595" s="2"/>
      <c r="AE3595" s="2"/>
      <c r="AF3595" s="2"/>
      <c r="AG3595" s="2"/>
      <c r="AH3595" s="2"/>
      <c r="AI3595" s="2"/>
      <c r="AJ3595" s="2"/>
      <c r="AK3595" s="2"/>
      <c r="AL3595" s="2"/>
      <c r="AM3595" s="2"/>
      <c r="AN3595" s="2"/>
      <c r="AO3595" s="2"/>
      <c r="AP3595" s="2"/>
      <c r="AQ3595" s="2"/>
      <c r="AR3595" s="2"/>
      <c r="AS3595" s="2"/>
      <c r="AT3595" s="2"/>
      <c r="AU3595" s="2"/>
      <c r="AV3595" s="2"/>
      <c r="AW3595" s="2"/>
    </row>
    <row r="3596" spans="1:49">
      <c r="A3596" s="1"/>
      <c r="C3596" s="2"/>
      <c r="D3596" s="2"/>
      <c r="E3596" s="2"/>
      <c r="J3596" s="2"/>
      <c r="K3596" s="2"/>
      <c r="L3596" s="2"/>
      <c r="M3596" s="2"/>
      <c r="N3596" s="2"/>
      <c r="O3596" s="2"/>
      <c r="P3596" s="2"/>
      <c r="Q3596" s="2"/>
      <c r="R3596" s="2"/>
      <c r="S3596" s="2"/>
      <c r="T3596" s="2"/>
      <c r="W3596" s="2"/>
      <c r="X3596" s="2"/>
      <c r="Y3596" s="2"/>
      <c r="Z3596" s="2"/>
      <c r="AA3596" s="2"/>
      <c r="AB3596" s="2"/>
      <c r="AC3596" s="4"/>
      <c r="AD3596" s="2"/>
      <c r="AE3596" s="2"/>
      <c r="AF3596" s="2"/>
      <c r="AG3596" s="2"/>
      <c r="AH3596" s="2"/>
      <c r="AI3596" s="2"/>
      <c r="AJ3596" s="2"/>
      <c r="AK3596" s="2"/>
      <c r="AL3596" s="2"/>
      <c r="AM3596" s="2"/>
      <c r="AN3596" s="2"/>
      <c r="AO3596" s="2"/>
      <c r="AP3596" s="2"/>
      <c r="AQ3596" s="2"/>
      <c r="AR3596" s="2"/>
      <c r="AS3596" s="2"/>
      <c r="AT3596" s="2"/>
      <c r="AU3596" s="2"/>
      <c r="AV3596" s="2"/>
      <c r="AW3596" s="2"/>
    </row>
    <row r="3597" spans="1:49">
      <c r="A3597" s="1"/>
      <c r="C3597" s="2"/>
      <c r="D3597" s="2"/>
      <c r="E3597" s="2"/>
      <c r="J3597" s="2"/>
      <c r="K3597" s="2"/>
      <c r="L3597" s="2"/>
      <c r="M3597" s="2"/>
      <c r="N3597" s="2"/>
      <c r="O3597" s="2"/>
      <c r="P3597" s="2"/>
      <c r="Q3597" s="2"/>
      <c r="R3597" s="2"/>
      <c r="S3597" s="2"/>
      <c r="T3597" s="2"/>
      <c r="W3597" s="2"/>
      <c r="X3597" s="2"/>
      <c r="Y3597" s="2"/>
      <c r="Z3597" s="2"/>
      <c r="AA3597" s="2"/>
      <c r="AB3597" s="2"/>
      <c r="AC3597" s="4"/>
      <c r="AD3597" s="2"/>
      <c r="AE3597" s="2"/>
      <c r="AF3597" s="2"/>
      <c r="AG3597" s="2"/>
      <c r="AH3597" s="2"/>
      <c r="AI3597" s="2"/>
      <c r="AJ3597" s="2"/>
      <c r="AK3597" s="2"/>
      <c r="AL3597" s="2"/>
      <c r="AM3597" s="2"/>
      <c r="AN3597" s="2"/>
      <c r="AO3597" s="2"/>
      <c r="AP3597" s="2"/>
      <c r="AQ3597" s="2"/>
      <c r="AR3597" s="2"/>
      <c r="AS3597" s="2"/>
      <c r="AT3597" s="2"/>
      <c r="AU3597" s="2"/>
      <c r="AV3597" s="2"/>
      <c r="AW3597" s="2"/>
    </row>
    <row r="3598" spans="1:49">
      <c r="A3598" s="1"/>
      <c r="C3598" s="2"/>
      <c r="D3598" s="2"/>
      <c r="E3598" s="2"/>
      <c r="J3598" s="2"/>
      <c r="K3598" s="2"/>
      <c r="L3598" s="2"/>
      <c r="M3598" s="2"/>
      <c r="N3598" s="2"/>
      <c r="O3598" s="2"/>
      <c r="P3598" s="2"/>
      <c r="Q3598" s="2"/>
      <c r="R3598" s="2"/>
      <c r="S3598" s="2"/>
      <c r="T3598" s="2"/>
      <c r="W3598" s="2"/>
      <c r="X3598" s="2"/>
      <c r="Y3598" s="2"/>
      <c r="Z3598" s="2"/>
      <c r="AA3598" s="2"/>
      <c r="AB3598" s="2"/>
      <c r="AC3598" s="4"/>
      <c r="AD3598" s="2"/>
      <c r="AE3598" s="2"/>
      <c r="AF3598" s="2"/>
      <c r="AG3598" s="2"/>
      <c r="AH3598" s="2"/>
      <c r="AI3598" s="2"/>
      <c r="AJ3598" s="2"/>
      <c r="AK3598" s="2"/>
      <c r="AL3598" s="2"/>
      <c r="AM3598" s="2"/>
      <c r="AN3598" s="2"/>
      <c r="AO3598" s="2"/>
      <c r="AP3598" s="2"/>
      <c r="AQ3598" s="2"/>
      <c r="AR3598" s="2"/>
      <c r="AS3598" s="2"/>
      <c r="AT3598" s="2"/>
      <c r="AU3598" s="2"/>
      <c r="AV3598" s="2"/>
      <c r="AW3598" s="2"/>
    </row>
    <row r="3599" spans="1:49">
      <c r="A3599" s="1"/>
      <c r="C3599" s="2"/>
      <c r="D3599" s="2"/>
      <c r="E3599" s="2"/>
      <c r="J3599" s="2"/>
      <c r="K3599" s="2"/>
      <c r="L3599" s="2"/>
      <c r="M3599" s="2"/>
      <c r="N3599" s="2"/>
      <c r="O3599" s="2"/>
      <c r="P3599" s="2"/>
      <c r="Q3599" s="2"/>
      <c r="R3599" s="2"/>
      <c r="S3599" s="2"/>
      <c r="T3599" s="2"/>
      <c r="W3599" s="2"/>
      <c r="X3599" s="2"/>
      <c r="Y3599" s="2"/>
      <c r="Z3599" s="2"/>
      <c r="AA3599" s="2"/>
      <c r="AB3599" s="2"/>
      <c r="AC3599" s="4"/>
      <c r="AD3599" s="2"/>
      <c r="AE3599" s="2"/>
      <c r="AF3599" s="2"/>
      <c r="AG3599" s="2"/>
      <c r="AH3599" s="2"/>
      <c r="AI3599" s="2"/>
      <c r="AJ3599" s="2"/>
      <c r="AK3599" s="2"/>
      <c r="AL3599" s="2"/>
      <c r="AM3599" s="2"/>
      <c r="AN3599" s="2"/>
      <c r="AO3599" s="2"/>
      <c r="AP3599" s="2"/>
      <c r="AQ3599" s="2"/>
      <c r="AR3599" s="2"/>
      <c r="AS3599" s="2"/>
      <c r="AT3599" s="2"/>
      <c r="AU3599" s="2"/>
      <c r="AV3599" s="2"/>
      <c r="AW3599" s="2"/>
    </row>
    <row r="3600" spans="1:49">
      <c r="A3600" s="1"/>
      <c r="C3600" s="2"/>
      <c r="D3600" s="2"/>
      <c r="E3600" s="2"/>
      <c r="J3600" s="2"/>
      <c r="K3600" s="2"/>
      <c r="L3600" s="2"/>
      <c r="M3600" s="2"/>
      <c r="N3600" s="2"/>
      <c r="O3600" s="2"/>
      <c r="P3600" s="2"/>
      <c r="Q3600" s="2"/>
      <c r="R3600" s="2"/>
      <c r="S3600" s="2"/>
      <c r="T3600" s="2"/>
      <c r="W3600" s="2"/>
      <c r="X3600" s="2"/>
      <c r="Y3600" s="2"/>
      <c r="Z3600" s="2"/>
      <c r="AA3600" s="2"/>
      <c r="AB3600" s="2"/>
      <c r="AC3600" s="4"/>
      <c r="AD3600" s="2"/>
      <c r="AE3600" s="2"/>
      <c r="AF3600" s="2"/>
      <c r="AG3600" s="2"/>
      <c r="AH3600" s="2"/>
      <c r="AI3600" s="2"/>
      <c r="AJ3600" s="2"/>
      <c r="AK3600" s="2"/>
      <c r="AL3600" s="2"/>
      <c r="AM3600" s="2"/>
      <c r="AN3600" s="2"/>
      <c r="AO3600" s="2"/>
      <c r="AP3600" s="2"/>
      <c r="AQ3600" s="2"/>
      <c r="AR3600" s="2"/>
      <c r="AS3600" s="2"/>
      <c r="AT3600" s="2"/>
      <c r="AU3600" s="2"/>
      <c r="AV3600" s="2"/>
      <c r="AW3600" s="2"/>
    </row>
    <row r="3601" spans="1:49">
      <c r="A3601" s="1"/>
      <c r="C3601" s="2"/>
      <c r="D3601" s="2"/>
      <c r="E3601" s="2"/>
      <c r="J3601" s="2"/>
      <c r="K3601" s="2"/>
      <c r="L3601" s="2"/>
      <c r="M3601" s="2"/>
      <c r="N3601" s="2"/>
      <c r="O3601" s="2"/>
      <c r="P3601" s="2"/>
      <c r="Q3601" s="2"/>
      <c r="R3601" s="2"/>
      <c r="S3601" s="2"/>
      <c r="T3601" s="2"/>
      <c r="W3601" s="2"/>
      <c r="X3601" s="2"/>
      <c r="Y3601" s="2"/>
      <c r="Z3601" s="2"/>
      <c r="AA3601" s="2"/>
      <c r="AB3601" s="2"/>
      <c r="AC3601" s="4"/>
      <c r="AD3601" s="2"/>
      <c r="AE3601" s="2"/>
      <c r="AF3601" s="2"/>
      <c r="AG3601" s="2"/>
      <c r="AH3601" s="2"/>
      <c r="AI3601" s="2"/>
      <c r="AJ3601" s="2"/>
      <c r="AK3601" s="2"/>
      <c r="AL3601" s="2"/>
      <c r="AM3601" s="2"/>
      <c r="AN3601" s="2"/>
      <c r="AO3601" s="2"/>
      <c r="AP3601" s="2"/>
      <c r="AQ3601" s="2"/>
      <c r="AR3601" s="2"/>
      <c r="AS3601" s="2"/>
      <c r="AT3601" s="2"/>
      <c r="AU3601" s="2"/>
      <c r="AV3601" s="2"/>
      <c r="AW3601" s="2"/>
    </row>
    <row r="3602" spans="1:49">
      <c r="A3602" s="1"/>
      <c r="C3602" s="2"/>
      <c r="D3602" s="2"/>
      <c r="E3602" s="2"/>
      <c r="J3602" s="2"/>
      <c r="K3602" s="2"/>
      <c r="L3602" s="2"/>
      <c r="M3602" s="2"/>
      <c r="N3602" s="2"/>
      <c r="O3602" s="2"/>
      <c r="P3602" s="2"/>
      <c r="Q3602" s="2"/>
      <c r="R3602" s="2"/>
      <c r="S3602" s="2"/>
      <c r="T3602" s="2"/>
      <c r="W3602" s="2"/>
      <c r="X3602" s="2"/>
      <c r="Y3602" s="2"/>
      <c r="Z3602" s="2"/>
      <c r="AA3602" s="2"/>
      <c r="AB3602" s="2"/>
      <c r="AC3602" s="4"/>
      <c r="AD3602" s="2"/>
      <c r="AE3602" s="2"/>
      <c r="AF3602" s="2"/>
      <c r="AG3602" s="2"/>
      <c r="AH3602" s="2"/>
      <c r="AI3602" s="2"/>
      <c r="AJ3602" s="2"/>
      <c r="AK3602" s="2"/>
      <c r="AL3602" s="2"/>
      <c r="AM3602" s="2"/>
      <c r="AN3602" s="2"/>
      <c r="AO3602" s="2"/>
      <c r="AP3602" s="2"/>
      <c r="AQ3602" s="2"/>
      <c r="AR3602" s="2"/>
      <c r="AS3602" s="2"/>
      <c r="AT3602" s="2"/>
      <c r="AU3602" s="2"/>
      <c r="AV3602" s="2"/>
      <c r="AW3602" s="2"/>
    </row>
    <row r="3603" spans="1:49">
      <c r="A3603" s="1"/>
      <c r="C3603" s="2"/>
      <c r="D3603" s="2"/>
      <c r="E3603" s="2"/>
      <c r="J3603" s="2"/>
      <c r="K3603" s="2"/>
      <c r="L3603" s="2"/>
      <c r="M3603" s="2"/>
      <c r="N3603" s="2"/>
      <c r="O3603" s="2"/>
      <c r="P3603" s="2"/>
      <c r="Q3603" s="2"/>
      <c r="R3603" s="2"/>
      <c r="S3603" s="2"/>
      <c r="T3603" s="2"/>
      <c r="W3603" s="2"/>
      <c r="X3603" s="2"/>
      <c r="Y3603" s="2"/>
      <c r="Z3603" s="2"/>
      <c r="AA3603" s="2"/>
      <c r="AB3603" s="2"/>
      <c r="AC3603" s="4"/>
      <c r="AD3603" s="2"/>
      <c r="AE3603" s="2"/>
      <c r="AF3603" s="2"/>
      <c r="AG3603" s="2"/>
      <c r="AH3603" s="2"/>
      <c r="AI3603" s="2"/>
      <c r="AJ3603" s="2"/>
      <c r="AK3603" s="2"/>
      <c r="AL3603" s="2"/>
      <c r="AM3603" s="2"/>
      <c r="AN3603" s="2"/>
      <c r="AO3603" s="2"/>
      <c r="AP3603" s="2"/>
      <c r="AQ3603" s="2"/>
      <c r="AR3603" s="2"/>
      <c r="AS3603" s="2"/>
      <c r="AT3603" s="2"/>
      <c r="AU3603" s="2"/>
      <c r="AV3603" s="2"/>
      <c r="AW3603" s="2"/>
    </row>
    <row r="3604" spans="1:49">
      <c r="A3604" s="1"/>
      <c r="C3604" s="2"/>
      <c r="D3604" s="2"/>
      <c r="E3604" s="2"/>
      <c r="J3604" s="2"/>
      <c r="K3604" s="2"/>
      <c r="L3604" s="2"/>
      <c r="M3604" s="2"/>
      <c r="N3604" s="2"/>
      <c r="O3604" s="2"/>
      <c r="P3604" s="2"/>
      <c r="Q3604" s="2"/>
      <c r="R3604" s="2"/>
      <c r="S3604" s="2"/>
      <c r="T3604" s="2"/>
      <c r="W3604" s="2"/>
      <c r="X3604" s="2"/>
      <c r="Y3604" s="2"/>
      <c r="Z3604" s="2"/>
      <c r="AA3604" s="2"/>
      <c r="AB3604" s="2"/>
      <c r="AC3604" s="4"/>
      <c r="AD3604" s="2"/>
      <c r="AE3604" s="2"/>
      <c r="AF3604" s="2"/>
      <c r="AG3604" s="2"/>
      <c r="AH3604" s="2"/>
      <c r="AI3604" s="2"/>
      <c r="AJ3604" s="2"/>
      <c r="AK3604" s="2"/>
      <c r="AL3604" s="2"/>
      <c r="AM3604" s="2"/>
      <c r="AN3604" s="2"/>
      <c r="AO3604" s="2"/>
      <c r="AP3604" s="2"/>
      <c r="AQ3604" s="2"/>
      <c r="AR3604" s="2"/>
      <c r="AS3604" s="2"/>
      <c r="AT3604" s="2"/>
      <c r="AU3604" s="2"/>
      <c r="AV3604" s="2"/>
      <c r="AW3604" s="2"/>
    </row>
    <row r="3605" spans="1:49">
      <c r="A3605" s="1"/>
      <c r="C3605" s="2"/>
      <c r="D3605" s="2"/>
      <c r="E3605" s="2"/>
      <c r="J3605" s="2"/>
      <c r="K3605" s="2"/>
      <c r="L3605" s="2"/>
      <c r="M3605" s="2"/>
      <c r="N3605" s="2"/>
      <c r="O3605" s="2"/>
      <c r="P3605" s="2"/>
      <c r="Q3605" s="2"/>
      <c r="R3605" s="2"/>
      <c r="S3605" s="2"/>
      <c r="T3605" s="2"/>
      <c r="W3605" s="2"/>
      <c r="X3605" s="2"/>
      <c r="Y3605" s="2"/>
      <c r="Z3605" s="2"/>
      <c r="AA3605" s="2"/>
      <c r="AB3605" s="2"/>
      <c r="AC3605" s="4"/>
      <c r="AD3605" s="2"/>
      <c r="AE3605" s="2"/>
      <c r="AF3605" s="2"/>
      <c r="AG3605" s="2"/>
      <c r="AH3605" s="2"/>
      <c r="AI3605" s="2"/>
      <c r="AJ3605" s="2"/>
      <c r="AK3605" s="2"/>
      <c r="AL3605" s="2"/>
      <c r="AM3605" s="2"/>
      <c r="AN3605" s="2"/>
      <c r="AO3605" s="2"/>
      <c r="AP3605" s="2"/>
      <c r="AQ3605" s="2"/>
      <c r="AR3605" s="2"/>
      <c r="AS3605" s="2"/>
      <c r="AT3605" s="2"/>
      <c r="AU3605" s="2"/>
      <c r="AV3605" s="2"/>
      <c r="AW3605" s="2"/>
    </row>
    <row r="3606" spans="1:49">
      <c r="A3606" s="1"/>
      <c r="C3606" s="2"/>
      <c r="D3606" s="2"/>
      <c r="E3606" s="2"/>
      <c r="J3606" s="2"/>
      <c r="K3606" s="2"/>
      <c r="L3606" s="2"/>
      <c r="M3606" s="2"/>
      <c r="N3606" s="2"/>
      <c r="O3606" s="2"/>
      <c r="P3606" s="2"/>
      <c r="Q3606" s="2"/>
      <c r="R3606" s="2"/>
      <c r="S3606" s="2"/>
      <c r="T3606" s="2"/>
      <c r="W3606" s="2"/>
      <c r="X3606" s="2"/>
      <c r="Y3606" s="2"/>
      <c r="Z3606" s="2"/>
      <c r="AA3606" s="2"/>
      <c r="AB3606" s="2"/>
      <c r="AC3606" s="4"/>
      <c r="AD3606" s="2"/>
      <c r="AE3606" s="2"/>
      <c r="AF3606" s="2"/>
      <c r="AG3606" s="2"/>
      <c r="AH3606" s="2"/>
      <c r="AI3606" s="2"/>
      <c r="AJ3606" s="2"/>
      <c r="AK3606" s="2"/>
      <c r="AL3606" s="2"/>
      <c r="AM3606" s="2"/>
      <c r="AN3606" s="2"/>
      <c r="AO3606" s="2"/>
      <c r="AP3606" s="2"/>
      <c r="AQ3606" s="2"/>
      <c r="AR3606" s="2"/>
      <c r="AS3606" s="2"/>
      <c r="AT3606" s="2"/>
      <c r="AU3606" s="2"/>
      <c r="AV3606" s="2"/>
      <c r="AW3606" s="2"/>
    </row>
    <row r="3607" spans="1:49">
      <c r="A3607" s="1"/>
      <c r="C3607" s="2"/>
      <c r="D3607" s="2"/>
      <c r="E3607" s="2"/>
      <c r="J3607" s="2"/>
      <c r="K3607" s="2"/>
      <c r="L3607" s="2"/>
      <c r="M3607" s="2"/>
      <c r="N3607" s="2"/>
      <c r="O3607" s="2"/>
      <c r="P3607" s="2"/>
      <c r="Q3607" s="2"/>
      <c r="R3607" s="2"/>
      <c r="S3607" s="2"/>
      <c r="T3607" s="2"/>
      <c r="W3607" s="2"/>
      <c r="X3607" s="2"/>
      <c r="Y3607" s="2"/>
      <c r="Z3607" s="2"/>
      <c r="AA3607" s="2"/>
      <c r="AB3607" s="2"/>
      <c r="AC3607" s="4"/>
      <c r="AD3607" s="2"/>
      <c r="AE3607" s="2"/>
      <c r="AF3607" s="2"/>
      <c r="AG3607" s="2"/>
      <c r="AH3607" s="2"/>
      <c r="AI3607" s="2"/>
      <c r="AJ3607" s="2"/>
      <c r="AK3607" s="2"/>
      <c r="AL3607" s="2"/>
      <c r="AM3607" s="2"/>
      <c r="AN3607" s="2"/>
      <c r="AO3607" s="2"/>
      <c r="AP3607" s="2"/>
      <c r="AQ3607" s="2"/>
      <c r="AR3607" s="2"/>
      <c r="AS3607" s="2"/>
      <c r="AT3607" s="2"/>
      <c r="AU3607" s="2"/>
      <c r="AV3607" s="2"/>
      <c r="AW3607" s="2"/>
    </row>
    <row r="3608" spans="1:49">
      <c r="A3608" s="1"/>
      <c r="C3608" s="2"/>
      <c r="D3608" s="2"/>
      <c r="E3608" s="2"/>
      <c r="J3608" s="2"/>
      <c r="K3608" s="2"/>
      <c r="L3608" s="2"/>
      <c r="M3608" s="2"/>
      <c r="N3608" s="2"/>
      <c r="O3608" s="2"/>
      <c r="P3608" s="2"/>
      <c r="Q3608" s="2"/>
      <c r="R3608" s="2"/>
      <c r="S3608" s="2"/>
      <c r="T3608" s="2"/>
      <c r="W3608" s="2"/>
      <c r="X3608" s="2"/>
      <c r="Y3608" s="2"/>
      <c r="Z3608" s="2"/>
      <c r="AA3608" s="2"/>
      <c r="AB3608" s="2"/>
      <c r="AC3608" s="4"/>
      <c r="AD3608" s="2"/>
      <c r="AE3608" s="2"/>
      <c r="AF3608" s="2"/>
      <c r="AG3608" s="2"/>
      <c r="AH3608" s="2"/>
      <c r="AI3608" s="2"/>
      <c r="AJ3608" s="2"/>
      <c r="AK3608" s="2"/>
      <c r="AL3608" s="2"/>
      <c r="AM3608" s="2"/>
      <c r="AN3608" s="2"/>
      <c r="AO3608" s="2"/>
      <c r="AP3608" s="2"/>
      <c r="AQ3608" s="2"/>
      <c r="AR3608" s="2"/>
      <c r="AS3608" s="2"/>
      <c r="AT3608" s="2"/>
      <c r="AU3608" s="2"/>
      <c r="AV3608" s="2"/>
      <c r="AW3608" s="2"/>
    </row>
    <row r="3609" spans="1:49">
      <c r="A3609" s="1"/>
      <c r="C3609" s="2"/>
      <c r="D3609" s="2"/>
      <c r="E3609" s="2"/>
      <c r="J3609" s="2"/>
      <c r="K3609" s="2"/>
      <c r="L3609" s="2"/>
      <c r="M3609" s="2"/>
      <c r="N3609" s="2"/>
      <c r="O3609" s="2"/>
      <c r="P3609" s="2"/>
      <c r="Q3609" s="2"/>
      <c r="R3609" s="2"/>
      <c r="S3609" s="2"/>
      <c r="T3609" s="2"/>
      <c r="W3609" s="2"/>
      <c r="X3609" s="2"/>
      <c r="Y3609" s="2"/>
      <c r="Z3609" s="2"/>
      <c r="AA3609" s="2"/>
      <c r="AB3609" s="2"/>
      <c r="AC3609" s="4"/>
      <c r="AD3609" s="2"/>
      <c r="AE3609" s="2"/>
      <c r="AF3609" s="2"/>
      <c r="AG3609" s="2"/>
      <c r="AH3609" s="2"/>
      <c r="AI3609" s="2"/>
      <c r="AJ3609" s="2"/>
      <c r="AK3609" s="2"/>
      <c r="AL3609" s="2"/>
      <c r="AM3609" s="2"/>
      <c r="AN3609" s="2"/>
      <c r="AO3609" s="2"/>
      <c r="AP3609" s="2"/>
      <c r="AQ3609" s="2"/>
      <c r="AR3609" s="2"/>
      <c r="AS3609" s="2"/>
      <c r="AT3609" s="2"/>
      <c r="AU3609" s="2"/>
      <c r="AV3609" s="2"/>
      <c r="AW3609" s="2"/>
    </row>
    <row r="3610" spans="1:49">
      <c r="A3610" s="1"/>
      <c r="C3610" s="2"/>
      <c r="D3610" s="2"/>
      <c r="E3610" s="2"/>
      <c r="J3610" s="2"/>
      <c r="K3610" s="2"/>
      <c r="L3610" s="2"/>
      <c r="M3610" s="2"/>
      <c r="N3610" s="2"/>
      <c r="O3610" s="2"/>
      <c r="P3610" s="2"/>
      <c r="Q3610" s="2"/>
      <c r="R3610" s="2"/>
      <c r="S3610" s="2"/>
      <c r="T3610" s="2"/>
      <c r="W3610" s="2"/>
      <c r="X3610" s="2"/>
      <c r="Y3610" s="2"/>
      <c r="Z3610" s="2"/>
      <c r="AA3610" s="2"/>
      <c r="AB3610" s="2"/>
      <c r="AC3610" s="4"/>
      <c r="AD3610" s="2"/>
      <c r="AE3610" s="2"/>
      <c r="AF3610" s="2"/>
      <c r="AG3610" s="2"/>
      <c r="AH3610" s="2"/>
      <c r="AI3610" s="2"/>
      <c r="AJ3610" s="2"/>
      <c r="AK3610" s="2"/>
      <c r="AL3610" s="2"/>
      <c r="AM3610" s="2"/>
      <c r="AN3610" s="2"/>
      <c r="AO3610" s="2"/>
      <c r="AP3610" s="2"/>
      <c r="AQ3610" s="2"/>
      <c r="AR3610" s="2"/>
      <c r="AS3610" s="2"/>
      <c r="AT3610" s="2"/>
      <c r="AU3610" s="2"/>
      <c r="AV3610" s="2"/>
      <c r="AW3610" s="2"/>
    </row>
    <row r="3611" spans="1:49">
      <c r="A3611" s="1"/>
      <c r="C3611" s="2"/>
      <c r="D3611" s="2"/>
      <c r="E3611" s="2"/>
      <c r="J3611" s="2"/>
      <c r="K3611" s="2"/>
      <c r="L3611" s="2"/>
      <c r="M3611" s="2"/>
      <c r="N3611" s="2"/>
      <c r="O3611" s="2"/>
      <c r="P3611" s="2"/>
      <c r="Q3611" s="2"/>
      <c r="R3611" s="2"/>
      <c r="S3611" s="2"/>
      <c r="T3611" s="2"/>
      <c r="W3611" s="2"/>
      <c r="X3611" s="2"/>
      <c r="Y3611" s="2"/>
      <c r="Z3611" s="2"/>
      <c r="AA3611" s="2"/>
      <c r="AB3611" s="2"/>
      <c r="AC3611" s="4"/>
      <c r="AD3611" s="2"/>
      <c r="AE3611" s="2"/>
      <c r="AF3611" s="2"/>
      <c r="AG3611" s="2"/>
      <c r="AH3611" s="2"/>
      <c r="AI3611" s="2"/>
      <c r="AJ3611" s="2"/>
      <c r="AK3611" s="2"/>
      <c r="AL3611" s="2"/>
      <c r="AM3611" s="2"/>
      <c r="AN3611" s="2"/>
      <c r="AO3611" s="2"/>
      <c r="AP3611" s="2"/>
      <c r="AQ3611" s="2"/>
      <c r="AR3611" s="2"/>
      <c r="AS3611" s="2"/>
      <c r="AT3611" s="2"/>
      <c r="AU3611" s="2"/>
      <c r="AV3611" s="2"/>
      <c r="AW3611" s="2"/>
    </row>
    <row r="3612" spans="1:49">
      <c r="A3612" s="1"/>
      <c r="C3612" s="2"/>
      <c r="D3612" s="2"/>
      <c r="E3612" s="2"/>
      <c r="J3612" s="2"/>
      <c r="K3612" s="2"/>
      <c r="L3612" s="2"/>
      <c r="M3612" s="2"/>
      <c r="N3612" s="2"/>
      <c r="O3612" s="2"/>
      <c r="P3612" s="2"/>
      <c r="Q3612" s="2"/>
      <c r="R3612" s="2"/>
      <c r="S3612" s="2"/>
      <c r="T3612" s="2"/>
      <c r="W3612" s="2"/>
      <c r="X3612" s="2"/>
      <c r="Y3612" s="2"/>
      <c r="Z3612" s="2"/>
      <c r="AA3612" s="2"/>
      <c r="AB3612" s="2"/>
      <c r="AC3612" s="4"/>
      <c r="AD3612" s="2"/>
      <c r="AE3612" s="2"/>
      <c r="AF3612" s="2"/>
      <c r="AG3612" s="2"/>
      <c r="AH3612" s="2"/>
      <c r="AI3612" s="2"/>
      <c r="AJ3612" s="2"/>
      <c r="AK3612" s="2"/>
      <c r="AL3612" s="2"/>
      <c r="AM3612" s="2"/>
      <c r="AN3612" s="2"/>
      <c r="AO3612" s="2"/>
      <c r="AP3612" s="2"/>
      <c r="AQ3612" s="2"/>
      <c r="AR3612" s="2"/>
      <c r="AS3612" s="2"/>
      <c r="AT3612" s="2"/>
      <c r="AU3612" s="2"/>
      <c r="AV3612" s="2"/>
      <c r="AW3612" s="2"/>
    </row>
    <row r="3613" spans="1:49">
      <c r="A3613" s="1"/>
      <c r="C3613" s="2"/>
      <c r="D3613" s="2"/>
      <c r="E3613" s="2"/>
      <c r="J3613" s="2"/>
      <c r="K3613" s="2"/>
      <c r="L3613" s="2"/>
      <c r="M3613" s="2"/>
      <c r="N3613" s="2"/>
      <c r="O3613" s="2"/>
      <c r="P3613" s="2"/>
      <c r="Q3613" s="2"/>
      <c r="R3613" s="2"/>
      <c r="S3613" s="2"/>
      <c r="T3613" s="2"/>
      <c r="W3613" s="2"/>
      <c r="X3613" s="2"/>
      <c r="Y3613" s="2"/>
      <c r="Z3613" s="2"/>
      <c r="AA3613" s="2"/>
      <c r="AB3613" s="2"/>
      <c r="AC3613" s="4"/>
      <c r="AD3613" s="2"/>
      <c r="AE3613" s="2"/>
      <c r="AF3613" s="2"/>
      <c r="AG3613" s="2"/>
      <c r="AH3613" s="2"/>
      <c r="AI3613" s="2"/>
      <c r="AJ3613" s="2"/>
      <c r="AK3613" s="2"/>
      <c r="AL3613" s="2"/>
      <c r="AM3613" s="2"/>
      <c r="AN3613" s="2"/>
      <c r="AO3613" s="2"/>
      <c r="AP3613" s="2"/>
      <c r="AQ3613" s="2"/>
      <c r="AR3613" s="2"/>
      <c r="AS3613" s="2"/>
      <c r="AT3613" s="2"/>
      <c r="AU3613" s="2"/>
      <c r="AV3613" s="2"/>
      <c r="AW3613" s="2"/>
    </row>
    <row r="3614" spans="1:49">
      <c r="A3614" s="1"/>
      <c r="C3614" s="2"/>
      <c r="D3614" s="2"/>
      <c r="E3614" s="2"/>
      <c r="J3614" s="2"/>
      <c r="K3614" s="2"/>
      <c r="L3614" s="2"/>
      <c r="M3614" s="2"/>
      <c r="N3614" s="2"/>
      <c r="O3614" s="2"/>
      <c r="P3614" s="2"/>
      <c r="Q3614" s="2"/>
      <c r="R3614" s="2"/>
      <c r="S3614" s="2"/>
      <c r="T3614" s="2"/>
      <c r="W3614" s="2"/>
      <c r="X3614" s="2"/>
      <c r="Y3614" s="2"/>
      <c r="Z3614" s="2"/>
      <c r="AA3614" s="2"/>
      <c r="AB3614" s="2"/>
      <c r="AC3614" s="4"/>
      <c r="AD3614" s="2"/>
      <c r="AE3614" s="2"/>
      <c r="AF3614" s="2"/>
      <c r="AG3614" s="2"/>
      <c r="AH3614" s="2"/>
      <c r="AI3614" s="2"/>
      <c r="AJ3614" s="2"/>
      <c r="AK3614" s="2"/>
      <c r="AL3614" s="2"/>
      <c r="AM3614" s="2"/>
      <c r="AN3614" s="2"/>
      <c r="AO3614" s="2"/>
      <c r="AP3614" s="2"/>
      <c r="AQ3614" s="2"/>
      <c r="AR3614" s="2"/>
      <c r="AS3614" s="2"/>
      <c r="AT3614" s="2"/>
      <c r="AU3614" s="2"/>
      <c r="AV3614" s="2"/>
      <c r="AW3614" s="2"/>
    </row>
    <row r="3615" spans="1:49">
      <c r="A3615" s="1"/>
      <c r="C3615" s="2"/>
      <c r="D3615" s="2"/>
      <c r="E3615" s="2"/>
      <c r="J3615" s="2"/>
      <c r="K3615" s="2"/>
      <c r="L3615" s="2"/>
      <c r="M3615" s="2"/>
      <c r="N3615" s="2"/>
      <c r="O3615" s="2"/>
      <c r="P3615" s="2"/>
      <c r="Q3615" s="2"/>
      <c r="R3615" s="2"/>
      <c r="S3615" s="2"/>
      <c r="T3615" s="2"/>
      <c r="W3615" s="2"/>
      <c r="X3615" s="2"/>
      <c r="Y3615" s="2"/>
      <c r="Z3615" s="2"/>
      <c r="AA3615" s="2"/>
      <c r="AB3615" s="2"/>
      <c r="AC3615" s="4"/>
      <c r="AD3615" s="2"/>
      <c r="AE3615" s="2"/>
      <c r="AF3615" s="2"/>
      <c r="AG3615" s="2"/>
      <c r="AH3615" s="2"/>
      <c r="AI3615" s="2"/>
      <c r="AJ3615" s="2"/>
      <c r="AK3615" s="2"/>
      <c r="AL3615" s="2"/>
      <c r="AM3615" s="2"/>
      <c r="AN3615" s="2"/>
      <c r="AO3615" s="2"/>
      <c r="AP3615" s="2"/>
      <c r="AQ3615" s="2"/>
      <c r="AR3615" s="2"/>
      <c r="AS3615" s="2"/>
      <c r="AT3615" s="2"/>
      <c r="AU3615" s="2"/>
      <c r="AV3615" s="2"/>
      <c r="AW3615" s="2"/>
    </row>
    <row r="3616" spans="1:49">
      <c r="A3616" s="1"/>
      <c r="C3616" s="2"/>
      <c r="D3616" s="2"/>
      <c r="E3616" s="2"/>
      <c r="J3616" s="2"/>
      <c r="K3616" s="2"/>
      <c r="L3616" s="2"/>
      <c r="M3616" s="2"/>
      <c r="N3616" s="2"/>
      <c r="O3616" s="2"/>
      <c r="P3616" s="2"/>
      <c r="Q3616" s="2"/>
      <c r="R3616" s="2"/>
      <c r="S3616" s="2"/>
      <c r="T3616" s="2"/>
      <c r="W3616" s="2"/>
      <c r="X3616" s="2"/>
      <c r="Y3616" s="2"/>
      <c r="Z3616" s="2"/>
      <c r="AA3616" s="2"/>
      <c r="AB3616" s="2"/>
      <c r="AC3616" s="4"/>
      <c r="AD3616" s="2"/>
      <c r="AE3616" s="2"/>
      <c r="AF3616" s="2"/>
      <c r="AG3616" s="2"/>
      <c r="AH3616" s="2"/>
      <c r="AI3616" s="2"/>
      <c r="AJ3616" s="2"/>
      <c r="AK3616" s="2"/>
      <c r="AL3616" s="2"/>
      <c r="AM3616" s="2"/>
      <c r="AN3616" s="2"/>
      <c r="AO3616" s="2"/>
      <c r="AP3616" s="2"/>
      <c r="AQ3616" s="2"/>
      <c r="AR3616" s="2"/>
      <c r="AS3616" s="2"/>
      <c r="AT3616" s="2"/>
      <c r="AU3616" s="2"/>
      <c r="AV3616" s="2"/>
      <c r="AW3616" s="2"/>
    </row>
    <row r="3617" spans="1:49">
      <c r="A3617" s="1"/>
      <c r="C3617" s="2"/>
      <c r="D3617" s="2"/>
      <c r="E3617" s="2"/>
      <c r="J3617" s="2"/>
      <c r="K3617" s="2"/>
      <c r="L3617" s="2"/>
      <c r="M3617" s="2"/>
      <c r="N3617" s="2"/>
      <c r="O3617" s="2"/>
      <c r="P3617" s="2"/>
      <c r="Q3617" s="2"/>
      <c r="R3617" s="2"/>
      <c r="S3617" s="2"/>
      <c r="T3617" s="2"/>
      <c r="W3617" s="2"/>
      <c r="X3617" s="2"/>
      <c r="Y3617" s="2"/>
      <c r="Z3617" s="2"/>
      <c r="AA3617" s="2"/>
      <c r="AB3617" s="2"/>
      <c r="AC3617" s="4"/>
      <c r="AD3617" s="2"/>
      <c r="AE3617" s="2"/>
      <c r="AF3617" s="2"/>
      <c r="AG3617" s="2"/>
      <c r="AH3617" s="2"/>
      <c r="AI3617" s="2"/>
      <c r="AJ3617" s="2"/>
      <c r="AK3617" s="2"/>
      <c r="AL3617" s="2"/>
      <c r="AM3617" s="2"/>
      <c r="AN3617" s="2"/>
      <c r="AO3617" s="2"/>
      <c r="AP3617" s="2"/>
      <c r="AQ3617" s="2"/>
      <c r="AR3617" s="2"/>
      <c r="AS3617" s="2"/>
      <c r="AT3617" s="2"/>
      <c r="AU3617" s="2"/>
      <c r="AV3617" s="2"/>
      <c r="AW3617" s="2"/>
    </row>
    <row r="3618" spans="1:49">
      <c r="A3618" s="1"/>
      <c r="C3618" s="2"/>
      <c r="D3618" s="2"/>
      <c r="E3618" s="2"/>
      <c r="J3618" s="2"/>
      <c r="K3618" s="2"/>
      <c r="L3618" s="2"/>
      <c r="M3618" s="2"/>
      <c r="N3618" s="2"/>
      <c r="O3618" s="2"/>
      <c r="P3618" s="2"/>
      <c r="Q3618" s="2"/>
      <c r="R3618" s="2"/>
      <c r="S3618" s="2"/>
      <c r="T3618" s="2"/>
      <c r="W3618" s="2"/>
      <c r="X3618" s="2"/>
      <c r="Y3618" s="2"/>
      <c r="Z3618" s="2"/>
      <c r="AA3618" s="2"/>
      <c r="AB3618" s="2"/>
      <c r="AC3618" s="4"/>
      <c r="AD3618" s="2"/>
      <c r="AE3618" s="2"/>
      <c r="AF3618" s="2"/>
      <c r="AG3618" s="2"/>
      <c r="AH3618" s="2"/>
      <c r="AI3618" s="2"/>
      <c r="AJ3618" s="2"/>
      <c r="AK3618" s="2"/>
      <c r="AL3618" s="2"/>
      <c r="AM3618" s="2"/>
      <c r="AN3618" s="2"/>
      <c r="AO3618" s="2"/>
      <c r="AP3618" s="2"/>
      <c r="AQ3618" s="2"/>
      <c r="AR3618" s="2"/>
      <c r="AS3618" s="2"/>
      <c r="AT3618" s="2"/>
      <c r="AU3618" s="2"/>
      <c r="AV3618" s="2"/>
      <c r="AW3618" s="2"/>
    </row>
    <row r="3619" spans="1:49">
      <c r="A3619" s="1"/>
      <c r="C3619" s="2"/>
      <c r="D3619" s="2"/>
      <c r="E3619" s="2"/>
      <c r="J3619" s="2"/>
      <c r="K3619" s="2"/>
      <c r="L3619" s="2"/>
      <c r="M3619" s="2"/>
      <c r="N3619" s="2"/>
      <c r="O3619" s="2"/>
      <c r="P3619" s="2"/>
      <c r="Q3619" s="2"/>
      <c r="R3619" s="2"/>
      <c r="S3619" s="2"/>
      <c r="T3619" s="2"/>
      <c r="W3619" s="2"/>
      <c r="X3619" s="2"/>
      <c r="Y3619" s="2"/>
      <c r="Z3619" s="2"/>
      <c r="AA3619" s="2"/>
      <c r="AB3619" s="2"/>
      <c r="AC3619" s="4"/>
      <c r="AD3619" s="2"/>
      <c r="AE3619" s="2"/>
      <c r="AF3619" s="2"/>
      <c r="AG3619" s="2"/>
      <c r="AH3619" s="2"/>
      <c r="AI3619" s="2"/>
      <c r="AJ3619" s="2"/>
      <c r="AK3619" s="2"/>
      <c r="AL3619" s="2"/>
      <c r="AM3619" s="2"/>
      <c r="AN3619" s="2"/>
      <c r="AO3619" s="2"/>
      <c r="AP3619" s="2"/>
      <c r="AQ3619" s="2"/>
      <c r="AR3619" s="2"/>
      <c r="AS3619" s="2"/>
      <c r="AT3619" s="2"/>
      <c r="AU3619" s="2"/>
      <c r="AV3619" s="2"/>
      <c r="AW3619" s="2"/>
    </row>
    <row r="3620" spans="1:49">
      <c r="A3620" s="1"/>
      <c r="C3620" s="2"/>
      <c r="D3620" s="2"/>
      <c r="E3620" s="2"/>
      <c r="J3620" s="2"/>
      <c r="K3620" s="2"/>
      <c r="L3620" s="2"/>
      <c r="M3620" s="2"/>
      <c r="N3620" s="2"/>
      <c r="O3620" s="2"/>
      <c r="P3620" s="2"/>
      <c r="Q3620" s="2"/>
      <c r="R3620" s="2"/>
      <c r="S3620" s="2"/>
      <c r="T3620" s="2"/>
      <c r="W3620" s="2"/>
      <c r="X3620" s="2"/>
      <c r="Y3620" s="2"/>
      <c r="Z3620" s="2"/>
      <c r="AA3620" s="2"/>
      <c r="AB3620" s="2"/>
      <c r="AC3620" s="4"/>
      <c r="AD3620" s="2"/>
      <c r="AE3620" s="2"/>
      <c r="AF3620" s="2"/>
      <c r="AG3620" s="2"/>
      <c r="AH3620" s="2"/>
      <c r="AI3620" s="2"/>
      <c r="AJ3620" s="2"/>
      <c r="AK3620" s="2"/>
      <c r="AL3620" s="2"/>
      <c r="AM3620" s="2"/>
      <c r="AN3620" s="2"/>
      <c r="AO3620" s="2"/>
      <c r="AP3620" s="2"/>
      <c r="AQ3620" s="2"/>
      <c r="AR3620" s="2"/>
      <c r="AS3620" s="2"/>
      <c r="AT3620" s="2"/>
      <c r="AU3620" s="2"/>
      <c r="AV3620" s="2"/>
      <c r="AW3620" s="2"/>
    </row>
    <row r="3621" spans="1:49">
      <c r="A3621" s="1"/>
      <c r="C3621" s="2"/>
      <c r="D3621" s="2"/>
      <c r="E3621" s="2"/>
      <c r="J3621" s="2"/>
      <c r="K3621" s="2"/>
      <c r="L3621" s="2"/>
      <c r="M3621" s="2"/>
      <c r="N3621" s="2"/>
      <c r="O3621" s="2"/>
      <c r="P3621" s="2"/>
      <c r="Q3621" s="2"/>
      <c r="R3621" s="2"/>
      <c r="S3621" s="2"/>
      <c r="T3621" s="2"/>
      <c r="W3621" s="2"/>
      <c r="X3621" s="2"/>
      <c r="Y3621" s="2"/>
      <c r="Z3621" s="2"/>
      <c r="AA3621" s="2"/>
      <c r="AB3621" s="2"/>
      <c r="AC3621" s="4"/>
      <c r="AD3621" s="2"/>
      <c r="AE3621" s="2"/>
      <c r="AF3621" s="2"/>
      <c r="AG3621" s="2"/>
      <c r="AH3621" s="2"/>
      <c r="AI3621" s="2"/>
      <c r="AJ3621" s="2"/>
      <c r="AK3621" s="2"/>
      <c r="AL3621" s="2"/>
      <c r="AM3621" s="2"/>
      <c r="AN3621" s="2"/>
      <c r="AO3621" s="2"/>
      <c r="AP3621" s="2"/>
      <c r="AQ3621" s="2"/>
      <c r="AR3621" s="2"/>
      <c r="AS3621" s="2"/>
      <c r="AT3621" s="2"/>
      <c r="AU3621" s="2"/>
      <c r="AV3621" s="2"/>
      <c r="AW3621" s="2"/>
    </row>
    <row r="3622" spans="1:49">
      <c r="A3622" s="1"/>
      <c r="C3622" s="2"/>
      <c r="D3622" s="2"/>
      <c r="E3622" s="2"/>
      <c r="J3622" s="2"/>
      <c r="K3622" s="2"/>
      <c r="L3622" s="2"/>
      <c r="M3622" s="2"/>
      <c r="N3622" s="2"/>
      <c r="O3622" s="2"/>
      <c r="P3622" s="2"/>
      <c r="Q3622" s="2"/>
      <c r="R3622" s="2"/>
      <c r="S3622" s="2"/>
      <c r="T3622" s="2"/>
      <c r="W3622" s="2"/>
      <c r="X3622" s="2"/>
      <c r="Y3622" s="2"/>
      <c r="Z3622" s="2"/>
      <c r="AA3622" s="2"/>
      <c r="AB3622" s="2"/>
      <c r="AC3622" s="4"/>
      <c r="AD3622" s="2"/>
      <c r="AE3622" s="2"/>
      <c r="AF3622" s="2"/>
      <c r="AG3622" s="2"/>
      <c r="AH3622" s="2"/>
      <c r="AI3622" s="2"/>
      <c r="AJ3622" s="2"/>
      <c r="AK3622" s="2"/>
      <c r="AL3622" s="2"/>
      <c r="AM3622" s="2"/>
      <c r="AN3622" s="2"/>
      <c r="AO3622" s="2"/>
      <c r="AP3622" s="2"/>
      <c r="AQ3622" s="2"/>
      <c r="AR3622" s="2"/>
      <c r="AS3622" s="2"/>
      <c r="AT3622" s="2"/>
      <c r="AU3622" s="2"/>
      <c r="AV3622" s="2"/>
      <c r="AW3622" s="2"/>
    </row>
    <row r="3623" spans="1:49">
      <c r="A3623" s="1"/>
      <c r="C3623" s="2"/>
      <c r="D3623" s="2"/>
      <c r="E3623" s="2"/>
      <c r="J3623" s="2"/>
      <c r="K3623" s="2"/>
      <c r="L3623" s="2"/>
      <c r="M3623" s="2"/>
      <c r="N3623" s="2"/>
      <c r="O3623" s="2"/>
      <c r="P3623" s="2"/>
      <c r="Q3623" s="2"/>
      <c r="R3623" s="2"/>
      <c r="S3623" s="2"/>
      <c r="T3623" s="2"/>
      <c r="W3623" s="2"/>
      <c r="X3623" s="2"/>
      <c r="Y3623" s="2"/>
      <c r="Z3623" s="2"/>
      <c r="AA3623" s="2"/>
      <c r="AB3623" s="2"/>
      <c r="AC3623" s="4"/>
      <c r="AD3623" s="2"/>
      <c r="AE3623" s="2"/>
      <c r="AF3623" s="2"/>
      <c r="AG3623" s="2"/>
      <c r="AH3623" s="2"/>
      <c r="AI3623" s="2"/>
      <c r="AJ3623" s="2"/>
      <c r="AK3623" s="2"/>
      <c r="AL3623" s="2"/>
      <c r="AM3623" s="2"/>
      <c r="AN3623" s="2"/>
      <c r="AO3623" s="2"/>
      <c r="AP3623" s="2"/>
      <c r="AQ3623" s="2"/>
      <c r="AR3623" s="2"/>
      <c r="AS3623" s="2"/>
      <c r="AT3623" s="2"/>
      <c r="AU3623" s="2"/>
      <c r="AV3623" s="2"/>
      <c r="AW3623" s="2"/>
    </row>
    <row r="3624" spans="1:49">
      <c r="A3624" s="1"/>
      <c r="C3624" s="2"/>
      <c r="D3624" s="2"/>
      <c r="E3624" s="2"/>
      <c r="J3624" s="2"/>
      <c r="K3624" s="2"/>
      <c r="L3624" s="2"/>
      <c r="M3624" s="2"/>
      <c r="N3624" s="2"/>
      <c r="O3624" s="2"/>
      <c r="P3624" s="2"/>
      <c r="Q3624" s="2"/>
      <c r="R3624" s="2"/>
      <c r="S3624" s="2"/>
      <c r="T3624" s="2"/>
      <c r="W3624" s="2"/>
      <c r="X3624" s="2"/>
      <c r="Y3624" s="2"/>
      <c r="Z3624" s="2"/>
      <c r="AA3624" s="2"/>
      <c r="AB3624" s="2"/>
      <c r="AC3624" s="4"/>
      <c r="AD3624" s="2"/>
      <c r="AE3624" s="2"/>
      <c r="AF3624" s="2"/>
      <c r="AG3624" s="2"/>
      <c r="AH3624" s="2"/>
      <c r="AI3624" s="2"/>
      <c r="AJ3624" s="2"/>
      <c r="AK3624" s="2"/>
      <c r="AL3624" s="2"/>
      <c r="AM3624" s="2"/>
      <c r="AN3624" s="2"/>
      <c r="AO3624" s="2"/>
      <c r="AP3624" s="2"/>
      <c r="AQ3624" s="2"/>
      <c r="AR3624" s="2"/>
      <c r="AS3624" s="2"/>
      <c r="AT3624" s="2"/>
      <c r="AU3624" s="2"/>
      <c r="AV3624" s="2"/>
      <c r="AW3624" s="2"/>
    </row>
    <row r="3625" spans="1:49">
      <c r="A3625" s="1"/>
      <c r="C3625" s="2"/>
      <c r="D3625" s="2"/>
      <c r="E3625" s="2"/>
      <c r="J3625" s="2"/>
      <c r="K3625" s="2"/>
      <c r="L3625" s="2"/>
      <c r="M3625" s="2"/>
      <c r="N3625" s="2"/>
      <c r="O3625" s="2"/>
      <c r="P3625" s="2"/>
      <c r="Q3625" s="2"/>
      <c r="R3625" s="2"/>
      <c r="S3625" s="2"/>
      <c r="T3625" s="2"/>
      <c r="W3625" s="2"/>
      <c r="X3625" s="2"/>
      <c r="Y3625" s="2"/>
      <c r="Z3625" s="2"/>
      <c r="AA3625" s="2"/>
      <c r="AB3625" s="2"/>
      <c r="AC3625" s="4"/>
      <c r="AD3625" s="2"/>
      <c r="AE3625" s="2"/>
      <c r="AF3625" s="2"/>
      <c r="AG3625" s="2"/>
      <c r="AH3625" s="2"/>
      <c r="AI3625" s="2"/>
      <c r="AJ3625" s="2"/>
      <c r="AK3625" s="2"/>
      <c r="AL3625" s="2"/>
      <c r="AM3625" s="2"/>
      <c r="AN3625" s="2"/>
      <c r="AO3625" s="2"/>
      <c r="AP3625" s="2"/>
      <c r="AQ3625" s="2"/>
      <c r="AR3625" s="2"/>
      <c r="AS3625" s="2"/>
      <c r="AT3625" s="2"/>
      <c r="AU3625" s="2"/>
      <c r="AV3625" s="2"/>
      <c r="AW3625" s="2"/>
    </row>
    <row r="3626" spans="1:49">
      <c r="A3626" s="1"/>
      <c r="C3626" s="2"/>
      <c r="D3626" s="2"/>
      <c r="E3626" s="2"/>
      <c r="J3626" s="2"/>
      <c r="K3626" s="2"/>
      <c r="L3626" s="2"/>
      <c r="M3626" s="2"/>
      <c r="N3626" s="2"/>
      <c r="O3626" s="2"/>
      <c r="P3626" s="2"/>
      <c r="Q3626" s="2"/>
      <c r="R3626" s="2"/>
      <c r="S3626" s="2"/>
      <c r="T3626" s="2"/>
      <c r="W3626" s="2"/>
      <c r="X3626" s="2"/>
      <c r="Y3626" s="2"/>
      <c r="Z3626" s="2"/>
      <c r="AA3626" s="2"/>
      <c r="AB3626" s="2"/>
      <c r="AC3626" s="4"/>
      <c r="AD3626" s="2"/>
      <c r="AE3626" s="2"/>
      <c r="AF3626" s="2"/>
      <c r="AG3626" s="2"/>
      <c r="AH3626" s="2"/>
      <c r="AI3626" s="2"/>
      <c r="AJ3626" s="2"/>
      <c r="AK3626" s="2"/>
      <c r="AL3626" s="2"/>
      <c r="AM3626" s="2"/>
      <c r="AN3626" s="2"/>
      <c r="AO3626" s="2"/>
      <c r="AP3626" s="2"/>
      <c r="AQ3626" s="2"/>
      <c r="AR3626" s="2"/>
      <c r="AS3626" s="2"/>
      <c r="AT3626" s="2"/>
      <c r="AU3626" s="2"/>
      <c r="AV3626" s="2"/>
      <c r="AW3626" s="2"/>
    </row>
    <row r="3627" spans="1:49">
      <c r="A3627" s="1"/>
      <c r="C3627" s="2"/>
      <c r="D3627" s="2"/>
      <c r="E3627" s="2"/>
      <c r="J3627" s="2"/>
      <c r="K3627" s="2"/>
      <c r="L3627" s="2"/>
      <c r="M3627" s="2"/>
      <c r="N3627" s="2"/>
      <c r="O3627" s="2"/>
      <c r="P3627" s="2"/>
      <c r="Q3627" s="2"/>
      <c r="R3627" s="2"/>
      <c r="S3627" s="2"/>
      <c r="T3627" s="2"/>
      <c r="W3627" s="2"/>
      <c r="X3627" s="2"/>
      <c r="Y3627" s="2"/>
      <c r="Z3627" s="2"/>
      <c r="AA3627" s="2"/>
      <c r="AB3627" s="2"/>
      <c r="AC3627" s="4"/>
      <c r="AD3627" s="2"/>
      <c r="AE3627" s="2"/>
      <c r="AF3627" s="2"/>
      <c r="AG3627" s="2"/>
      <c r="AH3627" s="2"/>
      <c r="AI3627" s="2"/>
      <c r="AJ3627" s="2"/>
      <c r="AK3627" s="2"/>
      <c r="AL3627" s="2"/>
      <c r="AM3627" s="2"/>
      <c r="AN3627" s="2"/>
      <c r="AO3627" s="2"/>
      <c r="AP3627" s="2"/>
      <c r="AQ3627" s="2"/>
      <c r="AR3627" s="2"/>
      <c r="AS3627" s="2"/>
      <c r="AT3627" s="2"/>
      <c r="AU3627" s="2"/>
      <c r="AV3627" s="2"/>
      <c r="AW3627" s="2"/>
    </row>
    <row r="3628" spans="1:49">
      <c r="A3628" s="1"/>
      <c r="C3628" s="2"/>
      <c r="D3628" s="2"/>
      <c r="E3628" s="2"/>
      <c r="J3628" s="2"/>
      <c r="K3628" s="2"/>
      <c r="L3628" s="2"/>
      <c r="M3628" s="2"/>
      <c r="N3628" s="2"/>
      <c r="O3628" s="2"/>
      <c r="P3628" s="2"/>
      <c r="Q3628" s="2"/>
      <c r="R3628" s="2"/>
      <c r="S3628" s="2"/>
      <c r="T3628" s="2"/>
      <c r="W3628" s="2"/>
      <c r="X3628" s="2"/>
      <c r="Y3628" s="2"/>
      <c r="Z3628" s="2"/>
      <c r="AA3628" s="2"/>
      <c r="AB3628" s="2"/>
      <c r="AC3628" s="4"/>
      <c r="AD3628" s="2"/>
      <c r="AE3628" s="2"/>
      <c r="AF3628" s="2"/>
      <c r="AG3628" s="2"/>
      <c r="AH3628" s="2"/>
      <c r="AI3628" s="2"/>
      <c r="AJ3628" s="2"/>
      <c r="AK3628" s="2"/>
      <c r="AL3628" s="2"/>
      <c r="AM3628" s="2"/>
      <c r="AN3628" s="2"/>
      <c r="AO3628" s="2"/>
      <c r="AP3628" s="2"/>
      <c r="AQ3628" s="2"/>
      <c r="AR3628" s="2"/>
      <c r="AS3628" s="2"/>
      <c r="AT3628" s="2"/>
      <c r="AU3628" s="2"/>
      <c r="AV3628" s="2"/>
      <c r="AW3628" s="2"/>
    </row>
    <row r="3629" spans="1:49">
      <c r="A3629" s="1"/>
      <c r="C3629" s="2"/>
      <c r="D3629" s="2"/>
      <c r="E3629" s="2"/>
      <c r="J3629" s="2"/>
      <c r="K3629" s="2"/>
      <c r="L3629" s="2"/>
      <c r="M3629" s="2"/>
      <c r="N3629" s="2"/>
      <c r="O3629" s="2"/>
      <c r="P3629" s="2"/>
      <c r="Q3629" s="2"/>
      <c r="R3629" s="2"/>
      <c r="S3629" s="2"/>
      <c r="T3629" s="2"/>
      <c r="W3629" s="2"/>
      <c r="X3629" s="2"/>
      <c r="Y3629" s="2"/>
      <c r="Z3629" s="2"/>
      <c r="AA3629" s="2"/>
      <c r="AB3629" s="2"/>
      <c r="AC3629" s="4"/>
      <c r="AD3629" s="2"/>
      <c r="AE3629" s="2"/>
      <c r="AF3629" s="2"/>
      <c r="AG3629" s="2"/>
      <c r="AH3629" s="2"/>
      <c r="AI3629" s="2"/>
      <c r="AJ3629" s="2"/>
      <c r="AK3629" s="2"/>
      <c r="AL3629" s="2"/>
      <c r="AM3629" s="2"/>
      <c r="AN3629" s="2"/>
      <c r="AO3629" s="2"/>
      <c r="AP3629" s="2"/>
      <c r="AQ3629" s="2"/>
      <c r="AR3629" s="2"/>
      <c r="AS3629" s="2"/>
      <c r="AT3629" s="2"/>
      <c r="AU3629" s="2"/>
      <c r="AV3629" s="2"/>
      <c r="AW3629" s="2"/>
    </row>
    <row r="3630" spans="1:49">
      <c r="A3630" s="1"/>
      <c r="C3630" s="2"/>
      <c r="D3630" s="2"/>
      <c r="E3630" s="2"/>
      <c r="J3630" s="2"/>
      <c r="K3630" s="2"/>
      <c r="L3630" s="2"/>
      <c r="M3630" s="2"/>
      <c r="N3630" s="2"/>
      <c r="O3630" s="2"/>
      <c r="P3630" s="2"/>
      <c r="Q3630" s="2"/>
      <c r="R3630" s="2"/>
      <c r="S3630" s="2"/>
      <c r="T3630" s="2"/>
      <c r="W3630" s="2"/>
      <c r="X3630" s="2"/>
      <c r="Y3630" s="2"/>
      <c r="Z3630" s="2"/>
      <c r="AA3630" s="2"/>
      <c r="AB3630" s="2"/>
      <c r="AC3630" s="4"/>
      <c r="AD3630" s="2"/>
      <c r="AE3630" s="2"/>
      <c r="AF3630" s="2"/>
      <c r="AG3630" s="2"/>
      <c r="AH3630" s="2"/>
      <c r="AI3630" s="2"/>
      <c r="AJ3630" s="2"/>
      <c r="AK3630" s="2"/>
      <c r="AL3630" s="2"/>
      <c r="AM3630" s="2"/>
      <c r="AN3630" s="2"/>
      <c r="AO3630" s="2"/>
      <c r="AP3630" s="2"/>
      <c r="AQ3630" s="2"/>
      <c r="AR3630" s="2"/>
      <c r="AS3630" s="2"/>
      <c r="AT3630" s="2"/>
      <c r="AU3630" s="2"/>
      <c r="AV3630" s="2"/>
      <c r="AW3630" s="2"/>
    </row>
    <row r="3631" spans="1:49">
      <c r="A3631" s="1"/>
      <c r="C3631" s="2"/>
      <c r="D3631" s="2"/>
      <c r="E3631" s="2"/>
      <c r="J3631" s="2"/>
      <c r="K3631" s="2"/>
      <c r="L3631" s="2"/>
      <c r="M3631" s="2"/>
      <c r="N3631" s="2"/>
      <c r="O3631" s="2"/>
      <c r="P3631" s="2"/>
      <c r="Q3631" s="2"/>
      <c r="R3631" s="2"/>
      <c r="S3631" s="2"/>
      <c r="T3631" s="2"/>
      <c r="W3631" s="2"/>
      <c r="X3631" s="2"/>
      <c r="Y3631" s="2"/>
      <c r="Z3631" s="2"/>
      <c r="AA3631" s="2"/>
      <c r="AB3631" s="2"/>
      <c r="AC3631" s="4"/>
      <c r="AD3631" s="2"/>
      <c r="AE3631" s="2"/>
      <c r="AF3631" s="2"/>
      <c r="AG3631" s="2"/>
      <c r="AH3631" s="2"/>
      <c r="AI3631" s="2"/>
      <c r="AJ3631" s="2"/>
      <c r="AK3631" s="2"/>
      <c r="AL3631" s="2"/>
      <c r="AM3631" s="2"/>
      <c r="AN3631" s="2"/>
      <c r="AO3631" s="2"/>
      <c r="AP3631" s="2"/>
      <c r="AQ3631" s="2"/>
      <c r="AR3631" s="2"/>
      <c r="AS3631" s="2"/>
      <c r="AT3631" s="2"/>
      <c r="AU3631" s="2"/>
      <c r="AV3631" s="2"/>
      <c r="AW3631" s="2"/>
    </row>
    <row r="3632" spans="1:49">
      <c r="A3632" s="1"/>
      <c r="C3632" s="2"/>
      <c r="D3632" s="2"/>
      <c r="E3632" s="2"/>
      <c r="J3632" s="2"/>
      <c r="K3632" s="2"/>
      <c r="L3632" s="2"/>
      <c r="M3632" s="2"/>
      <c r="N3632" s="2"/>
      <c r="O3632" s="2"/>
      <c r="P3632" s="2"/>
      <c r="Q3632" s="2"/>
      <c r="R3632" s="2"/>
      <c r="S3632" s="2"/>
      <c r="T3632" s="2"/>
      <c r="W3632" s="2"/>
      <c r="X3632" s="2"/>
      <c r="Y3632" s="2"/>
      <c r="Z3632" s="2"/>
      <c r="AA3632" s="2"/>
      <c r="AB3632" s="2"/>
      <c r="AC3632" s="4"/>
      <c r="AD3632" s="2"/>
      <c r="AE3632" s="2"/>
      <c r="AF3632" s="2"/>
      <c r="AG3632" s="2"/>
      <c r="AH3632" s="2"/>
      <c r="AI3632" s="2"/>
      <c r="AJ3632" s="2"/>
      <c r="AK3632" s="2"/>
      <c r="AL3632" s="2"/>
      <c r="AM3632" s="2"/>
      <c r="AN3632" s="2"/>
      <c r="AO3632" s="2"/>
      <c r="AP3632" s="2"/>
      <c r="AQ3632" s="2"/>
      <c r="AR3632" s="2"/>
      <c r="AS3632" s="2"/>
      <c r="AT3632" s="2"/>
      <c r="AU3632" s="2"/>
      <c r="AV3632" s="2"/>
      <c r="AW3632" s="2"/>
    </row>
    <row r="3633" spans="1:49">
      <c r="A3633" s="1"/>
      <c r="C3633" s="2"/>
      <c r="D3633" s="2"/>
      <c r="E3633" s="2"/>
      <c r="J3633" s="2"/>
      <c r="K3633" s="2"/>
      <c r="L3633" s="2"/>
      <c r="M3633" s="2"/>
      <c r="N3633" s="2"/>
      <c r="O3633" s="2"/>
      <c r="P3633" s="2"/>
      <c r="Q3633" s="2"/>
      <c r="R3633" s="2"/>
      <c r="S3633" s="2"/>
      <c r="T3633" s="2"/>
      <c r="W3633" s="2"/>
      <c r="X3633" s="2"/>
      <c r="Y3633" s="2"/>
      <c r="Z3633" s="2"/>
      <c r="AA3633" s="2"/>
      <c r="AB3633" s="2"/>
      <c r="AC3633" s="4"/>
      <c r="AD3633" s="2"/>
      <c r="AE3633" s="2"/>
      <c r="AF3633" s="2"/>
      <c r="AG3633" s="2"/>
      <c r="AH3633" s="2"/>
      <c r="AI3633" s="2"/>
      <c r="AJ3633" s="2"/>
      <c r="AK3633" s="2"/>
      <c r="AL3633" s="2"/>
      <c r="AM3633" s="2"/>
      <c r="AN3633" s="2"/>
      <c r="AO3633" s="2"/>
      <c r="AP3633" s="2"/>
      <c r="AQ3633" s="2"/>
      <c r="AR3633" s="2"/>
      <c r="AS3633" s="2"/>
      <c r="AT3633" s="2"/>
      <c r="AU3633" s="2"/>
      <c r="AV3633" s="2"/>
      <c r="AW3633" s="2"/>
    </row>
    <row r="3634" spans="1:49">
      <c r="A3634" s="1"/>
      <c r="C3634" s="2"/>
      <c r="D3634" s="2"/>
      <c r="E3634" s="2"/>
      <c r="J3634" s="2"/>
      <c r="K3634" s="2"/>
      <c r="L3634" s="2"/>
      <c r="M3634" s="2"/>
      <c r="N3634" s="2"/>
      <c r="O3634" s="2"/>
      <c r="P3634" s="2"/>
      <c r="Q3634" s="2"/>
      <c r="R3634" s="2"/>
      <c r="S3634" s="2"/>
      <c r="T3634" s="2"/>
      <c r="W3634" s="2"/>
      <c r="X3634" s="2"/>
      <c r="Y3634" s="2"/>
      <c r="Z3634" s="2"/>
      <c r="AA3634" s="2"/>
      <c r="AB3634" s="2"/>
      <c r="AC3634" s="4"/>
      <c r="AD3634" s="2"/>
      <c r="AE3634" s="2"/>
      <c r="AF3634" s="2"/>
      <c r="AG3634" s="2"/>
      <c r="AH3634" s="2"/>
      <c r="AI3634" s="2"/>
      <c r="AJ3634" s="2"/>
      <c r="AK3634" s="2"/>
      <c r="AL3634" s="2"/>
      <c r="AM3634" s="2"/>
      <c r="AN3634" s="2"/>
      <c r="AO3634" s="2"/>
      <c r="AP3634" s="2"/>
      <c r="AQ3634" s="2"/>
      <c r="AR3634" s="2"/>
      <c r="AS3634" s="2"/>
      <c r="AT3634" s="2"/>
      <c r="AU3634" s="2"/>
      <c r="AV3634" s="2"/>
      <c r="AW3634" s="2"/>
    </row>
    <row r="3635" spans="1:49">
      <c r="A3635" s="1"/>
      <c r="C3635" s="2"/>
      <c r="D3635" s="2"/>
      <c r="E3635" s="2"/>
      <c r="J3635" s="2"/>
      <c r="K3635" s="2"/>
      <c r="L3635" s="2"/>
      <c r="M3635" s="2"/>
      <c r="N3635" s="2"/>
      <c r="O3635" s="2"/>
      <c r="P3635" s="2"/>
      <c r="Q3635" s="2"/>
      <c r="R3635" s="2"/>
      <c r="S3635" s="2"/>
      <c r="T3635" s="2"/>
      <c r="W3635" s="2"/>
      <c r="X3635" s="2"/>
      <c r="Y3635" s="2"/>
      <c r="Z3635" s="2"/>
      <c r="AA3635" s="2"/>
      <c r="AB3635" s="2"/>
      <c r="AC3635" s="4"/>
      <c r="AD3635" s="2"/>
      <c r="AE3635" s="2"/>
      <c r="AF3635" s="2"/>
      <c r="AG3635" s="2"/>
      <c r="AH3635" s="2"/>
      <c r="AI3635" s="2"/>
      <c r="AJ3635" s="2"/>
      <c r="AK3635" s="2"/>
      <c r="AL3635" s="2"/>
      <c r="AM3635" s="2"/>
      <c r="AN3635" s="2"/>
      <c r="AO3635" s="2"/>
      <c r="AP3635" s="2"/>
      <c r="AQ3635" s="2"/>
      <c r="AR3635" s="2"/>
      <c r="AS3635" s="2"/>
      <c r="AT3635" s="2"/>
      <c r="AU3635" s="2"/>
      <c r="AV3635" s="2"/>
      <c r="AW3635" s="2"/>
    </row>
    <row r="3636" spans="1:49">
      <c r="A3636" s="1"/>
      <c r="C3636" s="2"/>
      <c r="D3636" s="2"/>
      <c r="E3636" s="2"/>
      <c r="J3636" s="2"/>
      <c r="K3636" s="2"/>
      <c r="L3636" s="2"/>
      <c r="M3636" s="2"/>
      <c r="N3636" s="2"/>
      <c r="O3636" s="2"/>
      <c r="P3636" s="2"/>
      <c r="Q3636" s="2"/>
      <c r="R3636" s="2"/>
      <c r="S3636" s="2"/>
      <c r="T3636" s="2"/>
      <c r="W3636" s="2"/>
      <c r="X3636" s="2"/>
      <c r="Y3636" s="2"/>
      <c r="Z3636" s="2"/>
      <c r="AA3636" s="2"/>
      <c r="AB3636" s="2"/>
      <c r="AC3636" s="4"/>
      <c r="AD3636" s="2"/>
      <c r="AE3636" s="2"/>
      <c r="AF3636" s="2"/>
      <c r="AG3636" s="2"/>
      <c r="AH3636" s="2"/>
      <c r="AI3636" s="2"/>
      <c r="AJ3636" s="2"/>
      <c r="AK3636" s="2"/>
      <c r="AL3636" s="2"/>
      <c r="AM3636" s="2"/>
      <c r="AN3636" s="2"/>
      <c r="AO3636" s="2"/>
      <c r="AP3636" s="2"/>
      <c r="AQ3636" s="2"/>
      <c r="AR3636" s="2"/>
      <c r="AS3636" s="2"/>
      <c r="AT3636" s="2"/>
      <c r="AU3636" s="2"/>
      <c r="AV3636" s="2"/>
      <c r="AW3636" s="2"/>
    </row>
    <row r="3637" spans="1:49">
      <c r="A3637" s="1"/>
      <c r="C3637" s="2"/>
      <c r="D3637" s="2"/>
      <c r="E3637" s="2"/>
      <c r="J3637" s="2"/>
      <c r="K3637" s="2"/>
      <c r="L3637" s="2"/>
      <c r="M3637" s="2"/>
      <c r="N3637" s="2"/>
      <c r="O3637" s="2"/>
      <c r="P3637" s="2"/>
      <c r="Q3637" s="2"/>
      <c r="R3637" s="2"/>
      <c r="S3637" s="2"/>
      <c r="T3637" s="2"/>
      <c r="W3637" s="2"/>
      <c r="X3637" s="2"/>
      <c r="Y3637" s="2"/>
      <c r="Z3637" s="2"/>
      <c r="AA3637" s="2"/>
      <c r="AB3637" s="2"/>
      <c r="AC3637" s="4"/>
      <c r="AD3637" s="2"/>
      <c r="AE3637" s="2"/>
      <c r="AF3637" s="2"/>
      <c r="AG3637" s="2"/>
      <c r="AH3637" s="2"/>
      <c r="AI3637" s="2"/>
      <c r="AJ3637" s="2"/>
      <c r="AK3637" s="2"/>
      <c r="AL3637" s="2"/>
      <c r="AM3637" s="2"/>
      <c r="AN3637" s="2"/>
      <c r="AO3637" s="2"/>
      <c r="AP3637" s="2"/>
      <c r="AQ3637" s="2"/>
      <c r="AR3637" s="2"/>
      <c r="AS3637" s="2"/>
      <c r="AT3637" s="2"/>
      <c r="AU3637" s="2"/>
      <c r="AV3637" s="2"/>
      <c r="AW3637" s="2"/>
    </row>
    <row r="3638" spans="1:49">
      <c r="A3638" s="1"/>
      <c r="C3638" s="2"/>
      <c r="D3638" s="2"/>
      <c r="E3638" s="2"/>
      <c r="J3638" s="2"/>
      <c r="K3638" s="2"/>
      <c r="L3638" s="2"/>
      <c r="M3638" s="2"/>
      <c r="N3638" s="2"/>
      <c r="O3638" s="2"/>
      <c r="P3638" s="2"/>
      <c r="Q3638" s="2"/>
      <c r="R3638" s="2"/>
      <c r="S3638" s="2"/>
      <c r="T3638" s="2"/>
      <c r="W3638" s="2"/>
      <c r="X3638" s="2"/>
      <c r="Y3638" s="2"/>
      <c r="Z3638" s="2"/>
      <c r="AA3638" s="2"/>
      <c r="AB3638" s="2"/>
      <c r="AC3638" s="4"/>
      <c r="AD3638" s="2"/>
      <c r="AE3638" s="2"/>
      <c r="AF3638" s="2"/>
      <c r="AG3638" s="2"/>
      <c r="AH3638" s="2"/>
      <c r="AI3638" s="2"/>
      <c r="AJ3638" s="2"/>
      <c r="AK3638" s="2"/>
      <c r="AL3638" s="2"/>
      <c r="AM3638" s="2"/>
      <c r="AN3638" s="2"/>
      <c r="AO3638" s="2"/>
      <c r="AP3638" s="2"/>
      <c r="AQ3638" s="2"/>
      <c r="AR3638" s="2"/>
      <c r="AS3638" s="2"/>
      <c r="AT3638" s="2"/>
      <c r="AU3638" s="2"/>
      <c r="AV3638" s="2"/>
      <c r="AW3638" s="2"/>
    </row>
    <row r="3639" spans="1:49">
      <c r="A3639" s="1"/>
      <c r="C3639" s="2"/>
      <c r="D3639" s="2"/>
      <c r="E3639" s="2"/>
      <c r="J3639" s="2"/>
      <c r="K3639" s="2"/>
      <c r="L3639" s="2"/>
      <c r="M3639" s="2"/>
      <c r="N3639" s="2"/>
      <c r="O3639" s="2"/>
      <c r="P3639" s="2"/>
      <c r="Q3639" s="2"/>
      <c r="R3639" s="2"/>
      <c r="S3639" s="2"/>
      <c r="T3639" s="2"/>
      <c r="W3639" s="2"/>
      <c r="X3639" s="2"/>
      <c r="Y3639" s="2"/>
      <c r="Z3639" s="2"/>
      <c r="AA3639" s="2"/>
      <c r="AB3639" s="2"/>
      <c r="AC3639" s="4"/>
      <c r="AD3639" s="2"/>
      <c r="AE3639" s="2"/>
      <c r="AF3639" s="2"/>
      <c r="AG3639" s="2"/>
      <c r="AH3639" s="2"/>
      <c r="AI3639" s="2"/>
      <c r="AJ3639" s="2"/>
      <c r="AK3639" s="2"/>
      <c r="AL3639" s="2"/>
      <c r="AM3639" s="2"/>
      <c r="AN3639" s="2"/>
      <c r="AO3639" s="2"/>
      <c r="AP3639" s="2"/>
      <c r="AQ3639" s="2"/>
      <c r="AR3639" s="2"/>
      <c r="AS3639" s="2"/>
      <c r="AT3639" s="2"/>
      <c r="AU3639" s="2"/>
      <c r="AV3639" s="2"/>
      <c r="AW3639" s="2"/>
    </row>
    <row r="3640" spans="1:49">
      <c r="A3640" s="1"/>
      <c r="C3640" s="2"/>
      <c r="D3640" s="2"/>
      <c r="E3640" s="2"/>
      <c r="J3640" s="2"/>
      <c r="K3640" s="2"/>
      <c r="L3640" s="2"/>
      <c r="M3640" s="2"/>
      <c r="N3640" s="2"/>
      <c r="O3640" s="2"/>
      <c r="P3640" s="2"/>
      <c r="Q3640" s="2"/>
      <c r="R3640" s="2"/>
      <c r="S3640" s="2"/>
      <c r="T3640" s="2"/>
      <c r="W3640" s="2"/>
      <c r="X3640" s="2"/>
      <c r="Y3640" s="2"/>
      <c r="Z3640" s="2"/>
      <c r="AA3640" s="2"/>
      <c r="AB3640" s="2"/>
      <c r="AC3640" s="4"/>
      <c r="AD3640" s="2"/>
      <c r="AE3640" s="2"/>
      <c r="AF3640" s="2"/>
      <c r="AG3640" s="2"/>
      <c r="AH3640" s="2"/>
      <c r="AI3640" s="2"/>
      <c r="AJ3640" s="2"/>
      <c r="AK3640" s="2"/>
      <c r="AL3640" s="2"/>
      <c r="AM3640" s="2"/>
      <c r="AN3640" s="2"/>
      <c r="AO3640" s="2"/>
      <c r="AP3640" s="2"/>
      <c r="AQ3640" s="2"/>
      <c r="AR3640" s="2"/>
      <c r="AS3640" s="2"/>
      <c r="AT3640" s="2"/>
      <c r="AU3640" s="2"/>
      <c r="AV3640" s="2"/>
      <c r="AW3640" s="2"/>
    </row>
    <row r="3641" spans="1:49">
      <c r="A3641" s="1"/>
      <c r="C3641" s="2"/>
      <c r="D3641" s="2"/>
      <c r="E3641" s="2"/>
      <c r="J3641" s="2"/>
      <c r="K3641" s="2"/>
      <c r="L3641" s="2"/>
      <c r="M3641" s="2"/>
      <c r="N3641" s="2"/>
      <c r="O3641" s="2"/>
      <c r="P3641" s="2"/>
      <c r="Q3641" s="2"/>
      <c r="R3641" s="2"/>
      <c r="S3641" s="2"/>
      <c r="T3641" s="2"/>
      <c r="W3641" s="2"/>
      <c r="X3641" s="2"/>
      <c r="Y3641" s="2"/>
      <c r="Z3641" s="2"/>
      <c r="AA3641" s="2"/>
      <c r="AB3641" s="2"/>
      <c r="AC3641" s="4"/>
      <c r="AD3641" s="2"/>
      <c r="AE3641" s="2"/>
      <c r="AF3641" s="2"/>
      <c r="AG3641" s="2"/>
      <c r="AH3641" s="2"/>
      <c r="AI3641" s="2"/>
      <c r="AJ3641" s="2"/>
      <c r="AK3641" s="2"/>
      <c r="AL3641" s="2"/>
      <c r="AM3641" s="2"/>
      <c r="AN3641" s="2"/>
      <c r="AO3641" s="2"/>
      <c r="AP3641" s="2"/>
      <c r="AQ3641" s="2"/>
      <c r="AR3641" s="2"/>
      <c r="AS3641" s="2"/>
      <c r="AT3641" s="2"/>
      <c r="AU3641" s="2"/>
      <c r="AV3641" s="2"/>
      <c r="AW3641" s="2"/>
    </row>
    <row r="3642" spans="1:49">
      <c r="A3642" s="1"/>
      <c r="C3642" s="2"/>
      <c r="D3642" s="2"/>
      <c r="E3642" s="2"/>
      <c r="J3642" s="2"/>
      <c r="K3642" s="2"/>
      <c r="L3642" s="2"/>
      <c r="M3642" s="2"/>
      <c r="N3642" s="2"/>
      <c r="O3642" s="2"/>
      <c r="P3642" s="2"/>
      <c r="Q3642" s="2"/>
      <c r="R3642" s="2"/>
      <c r="S3642" s="2"/>
      <c r="T3642" s="2"/>
      <c r="W3642" s="2"/>
      <c r="X3642" s="2"/>
      <c r="Y3642" s="2"/>
      <c r="Z3642" s="2"/>
      <c r="AA3642" s="2"/>
      <c r="AB3642" s="2"/>
      <c r="AC3642" s="4"/>
      <c r="AD3642" s="2"/>
      <c r="AE3642" s="2"/>
      <c r="AF3642" s="2"/>
      <c r="AG3642" s="2"/>
      <c r="AH3642" s="2"/>
      <c r="AI3642" s="2"/>
      <c r="AJ3642" s="2"/>
      <c r="AK3642" s="2"/>
      <c r="AL3642" s="2"/>
      <c r="AM3642" s="2"/>
      <c r="AN3642" s="2"/>
      <c r="AO3642" s="2"/>
      <c r="AP3642" s="2"/>
      <c r="AQ3642" s="2"/>
      <c r="AR3642" s="2"/>
      <c r="AS3642" s="2"/>
      <c r="AT3642" s="2"/>
      <c r="AU3642" s="2"/>
      <c r="AV3642" s="2"/>
      <c r="AW3642" s="2"/>
    </row>
    <row r="3643" spans="1:49">
      <c r="A3643" s="1"/>
      <c r="C3643" s="2"/>
      <c r="D3643" s="2"/>
      <c r="E3643" s="2"/>
      <c r="J3643" s="2"/>
      <c r="K3643" s="2"/>
      <c r="L3643" s="2"/>
      <c r="M3643" s="2"/>
      <c r="N3643" s="2"/>
      <c r="O3643" s="2"/>
      <c r="P3643" s="2"/>
      <c r="Q3643" s="2"/>
      <c r="R3643" s="2"/>
      <c r="S3643" s="2"/>
      <c r="T3643" s="2"/>
      <c r="W3643" s="2"/>
      <c r="X3643" s="2"/>
      <c r="Y3643" s="2"/>
      <c r="Z3643" s="2"/>
      <c r="AA3643" s="2"/>
      <c r="AB3643" s="2"/>
      <c r="AC3643" s="4"/>
      <c r="AD3643" s="2"/>
      <c r="AE3643" s="2"/>
      <c r="AF3643" s="2"/>
      <c r="AG3643" s="2"/>
      <c r="AH3643" s="2"/>
      <c r="AI3643" s="2"/>
      <c r="AJ3643" s="2"/>
      <c r="AK3643" s="2"/>
      <c r="AL3643" s="2"/>
      <c r="AM3643" s="2"/>
      <c r="AN3643" s="2"/>
      <c r="AO3643" s="2"/>
      <c r="AP3643" s="2"/>
      <c r="AQ3643" s="2"/>
      <c r="AR3643" s="2"/>
      <c r="AS3643" s="2"/>
      <c r="AT3643" s="2"/>
      <c r="AU3643" s="2"/>
      <c r="AV3643" s="2"/>
      <c r="AW3643" s="2"/>
    </row>
    <row r="3644" spans="1:49">
      <c r="A3644" s="1"/>
      <c r="C3644" s="2"/>
      <c r="D3644" s="2"/>
      <c r="E3644" s="2"/>
      <c r="J3644" s="2"/>
      <c r="K3644" s="2"/>
      <c r="L3644" s="2"/>
      <c r="M3644" s="2"/>
      <c r="N3644" s="2"/>
      <c r="O3644" s="2"/>
      <c r="P3644" s="2"/>
      <c r="Q3644" s="2"/>
      <c r="R3644" s="2"/>
      <c r="S3644" s="2"/>
      <c r="T3644" s="2"/>
      <c r="W3644" s="2"/>
      <c r="X3644" s="2"/>
      <c r="Y3644" s="2"/>
      <c r="Z3644" s="2"/>
      <c r="AA3644" s="2"/>
      <c r="AB3644" s="2"/>
      <c r="AC3644" s="4"/>
      <c r="AD3644" s="2"/>
      <c r="AE3644" s="2"/>
      <c r="AF3644" s="2"/>
      <c r="AG3644" s="2"/>
      <c r="AH3644" s="2"/>
      <c r="AI3644" s="2"/>
      <c r="AJ3644" s="2"/>
      <c r="AK3644" s="2"/>
      <c r="AL3644" s="2"/>
      <c r="AM3644" s="2"/>
      <c r="AN3644" s="2"/>
      <c r="AO3644" s="2"/>
      <c r="AP3644" s="2"/>
      <c r="AQ3644" s="2"/>
      <c r="AR3644" s="2"/>
      <c r="AS3644" s="2"/>
      <c r="AT3644" s="2"/>
      <c r="AU3644" s="2"/>
      <c r="AV3644" s="2"/>
      <c r="AW3644" s="2"/>
    </row>
    <row r="3645" spans="1:49">
      <c r="A3645" s="1"/>
      <c r="C3645" s="2"/>
      <c r="D3645" s="2"/>
      <c r="E3645" s="2"/>
      <c r="J3645" s="2"/>
      <c r="K3645" s="2"/>
      <c r="L3645" s="2"/>
      <c r="M3645" s="2"/>
      <c r="N3645" s="2"/>
      <c r="O3645" s="2"/>
      <c r="P3645" s="2"/>
      <c r="Q3645" s="2"/>
      <c r="R3645" s="2"/>
      <c r="S3645" s="2"/>
      <c r="T3645" s="2"/>
      <c r="W3645" s="2"/>
      <c r="X3645" s="2"/>
      <c r="Y3645" s="2"/>
      <c r="Z3645" s="2"/>
      <c r="AA3645" s="2"/>
      <c r="AB3645" s="2"/>
      <c r="AC3645" s="4"/>
      <c r="AD3645" s="2"/>
      <c r="AE3645" s="2"/>
      <c r="AF3645" s="2"/>
      <c r="AG3645" s="2"/>
      <c r="AH3645" s="2"/>
      <c r="AI3645" s="2"/>
      <c r="AJ3645" s="2"/>
      <c r="AK3645" s="2"/>
      <c r="AL3645" s="2"/>
      <c r="AM3645" s="2"/>
      <c r="AN3645" s="2"/>
      <c r="AO3645" s="2"/>
      <c r="AP3645" s="2"/>
      <c r="AQ3645" s="2"/>
      <c r="AR3645" s="2"/>
      <c r="AS3645" s="2"/>
      <c r="AT3645" s="2"/>
      <c r="AU3645" s="2"/>
      <c r="AV3645" s="2"/>
      <c r="AW3645" s="2"/>
    </row>
    <row r="3646" spans="1:49">
      <c r="A3646" s="1"/>
      <c r="C3646" s="2"/>
      <c r="D3646" s="2"/>
      <c r="E3646" s="2"/>
      <c r="J3646" s="2"/>
      <c r="K3646" s="2"/>
      <c r="L3646" s="2"/>
      <c r="M3646" s="2"/>
      <c r="N3646" s="2"/>
      <c r="O3646" s="2"/>
      <c r="P3646" s="2"/>
      <c r="Q3646" s="2"/>
      <c r="R3646" s="2"/>
      <c r="S3646" s="2"/>
      <c r="T3646" s="2"/>
      <c r="W3646" s="2"/>
      <c r="X3646" s="2"/>
      <c r="Y3646" s="2"/>
      <c r="Z3646" s="2"/>
      <c r="AA3646" s="2"/>
      <c r="AB3646" s="2"/>
      <c r="AC3646" s="4"/>
      <c r="AD3646" s="2"/>
      <c r="AE3646" s="2"/>
      <c r="AF3646" s="2"/>
      <c r="AG3646" s="2"/>
      <c r="AH3646" s="2"/>
      <c r="AI3646" s="2"/>
      <c r="AJ3646" s="2"/>
      <c r="AK3646" s="2"/>
      <c r="AL3646" s="2"/>
      <c r="AM3646" s="2"/>
      <c r="AN3646" s="2"/>
      <c r="AO3646" s="2"/>
      <c r="AP3646" s="2"/>
      <c r="AQ3646" s="2"/>
      <c r="AR3646" s="2"/>
      <c r="AS3646" s="2"/>
      <c r="AT3646" s="2"/>
      <c r="AU3646" s="2"/>
      <c r="AV3646" s="2"/>
      <c r="AW3646" s="2"/>
    </row>
    <row r="3647" spans="1:49">
      <c r="A3647" s="1"/>
      <c r="C3647" s="2"/>
      <c r="D3647" s="2"/>
      <c r="E3647" s="2"/>
      <c r="J3647" s="2"/>
      <c r="K3647" s="2"/>
      <c r="L3647" s="2"/>
      <c r="M3647" s="2"/>
      <c r="N3647" s="2"/>
      <c r="O3647" s="2"/>
      <c r="P3647" s="2"/>
      <c r="Q3647" s="2"/>
      <c r="R3647" s="2"/>
      <c r="S3647" s="2"/>
      <c r="T3647" s="2"/>
      <c r="W3647" s="2"/>
      <c r="X3647" s="2"/>
      <c r="Y3647" s="2"/>
      <c r="Z3647" s="2"/>
      <c r="AA3647" s="2"/>
      <c r="AB3647" s="2"/>
      <c r="AC3647" s="4"/>
      <c r="AD3647" s="2"/>
      <c r="AE3647" s="2"/>
      <c r="AF3647" s="2"/>
      <c r="AG3647" s="2"/>
      <c r="AH3647" s="2"/>
      <c r="AI3647" s="2"/>
      <c r="AJ3647" s="2"/>
      <c r="AK3647" s="2"/>
      <c r="AL3647" s="2"/>
      <c r="AM3647" s="2"/>
      <c r="AN3647" s="2"/>
      <c r="AO3647" s="2"/>
      <c r="AP3647" s="2"/>
      <c r="AQ3647" s="2"/>
      <c r="AR3647" s="2"/>
      <c r="AS3647" s="2"/>
      <c r="AT3647" s="2"/>
      <c r="AU3647" s="2"/>
      <c r="AV3647" s="2"/>
      <c r="AW3647" s="2"/>
    </row>
    <row r="3648" spans="1:49">
      <c r="A3648" s="1"/>
      <c r="C3648" s="2"/>
      <c r="D3648" s="2"/>
      <c r="E3648" s="2"/>
      <c r="J3648" s="2"/>
      <c r="K3648" s="2"/>
      <c r="L3648" s="2"/>
      <c r="M3648" s="2"/>
      <c r="N3648" s="2"/>
      <c r="O3648" s="2"/>
      <c r="P3648" s="2"/>
      <c r="Q3648" s="2"/>
      <c r="R3648" s="2"/>
      <c r="S3648" s="2"/>
      <c r="T3648" s="2"/>
      <c r="W3648" s="2"/>
      <c r="X3648" s="2"/>
      <c r="Y3648" s="2"/>
      <c r="Z3648" s="2"/>
      <c r="AA3648" s="2"/>
      <c r="AB3648" s="2"/>
      <c r="AC3648" s="4"/>
      <c r="AD3648" s="2"/>
      <c r="AE3648" s="2"/>
      <c r="AF3648" s="2"/>
      <c r="AG3648" s="2"/>
      <c r="AH3648" s="2"/>
      <c r="AI3648" s="2"/>
      <c r="AJ3648" s="2"/>
      <c r="AK3648" s="2"/>
      <c r="AL3648" s="2"/>
      <c r="AM3648" s="2"/>
      <c r="AN3648" s="2"/>
      <c r="AO3648" s="2"/>
      <c r="AP3648" s="2"/>
      <c r="AQ3648" s="2"/>
      <c r="AR3648" s="2"/>
      <c r="AS3648" s="2"/>
      <c r="AT3648" s="2"/>
      <c r="AU3648" s="2"/>
      <c r="AV3648" s="2"/>
      <c r="AW3648" s="2"/>
    </row>
    <row r="3649" spans="1:49">
      <c r="A3649" s="1"/>
      <c r="C3649" s="2"/>
      <c r="D3649" s="2"/>
      <c r="E3649" s="2"/>
      <c r="J3649" s="2"/>
      <c r="K3649" s="2"/>
      <c r="L3649" s="2"/>
      <c r="M3649" s="2"/>
      <c r="N3649" s="2"/>
      <c r="O3649" s="2"/>
      <c r="P3649" s="2"/>
      <c r="Q3649" s="2"/>
      <c r="R3649" s="2"/>
      <c r="S3649" s="2"/>
      <c r="T3649" s="2"/>
      <c r="W3649" s="2"/>
      <c r="X3649" s="2"/>
      <c r="Y3649" s="2"/>
      <c r="Z3649" s="2"/>
      <c r="AA3649" s="2"/>
      <c r="AB3649" s="2"/>
      <c r="AC3649" s="4"/>
      <c r="AD3649" s="2"/>
      <c r="AE3649" s="2"/>
      <c r="AF3649" s="2"/>
      <c r="AG3649" s="2"/>
      <c r="AH3649" s="2"/>
      <c r="AI3649" s="2"/>
      <c r="AJ3649" s="2"/>
      <c r="AK3649" s="2"/>
      <c r="AL3649" s="2"/>
      <c r="AM3649" s="2"/>
      <c r="AN3649" s="2"/>
      <c r="AO3649" s="2"/>
      <c r="AP3649" s="2"/>
      <c r="AQ3649" s="2"/>
      <c r="AR3649" s="2"/>
      <c r="AS3649" s="2"/>
      <c r="AT3649" s="2"/>
      <c r="AU3649" s="2"/>
      <c r="AV3649" s="2"/>
      <c r="AW3649" s="2"/>
    </row>
    <row r="3650" spans="1:49">
      <c r="A3650" s="1"/>
      <c r="C3650" s="2"/>
      <c r="D3650" s="2"/>
      <c r="E3650" s="2"/>
      <c r="J3650" s="2"/>
      <c r="K3650" s="2"/>
      <c r="L3650" s="2"/>
      <c r="M3650" s="2"/>
      <c r="N3650" s="2"/>
      <c r="O3650" s="2"/>
      <c r="P3650" s="2"/>
      <c r="Q3650" s="2"/>
      <c r="R3650" s="2"/>
      <c r="S3650" s="2"/>
      <c r="T3650" s="2"/>
      <c r="W3650" s="2"/>
      <c r="X3650" s="2"/>
      <c r="Y3650" s="2"/>
      <c r="Z3650" s="2"/>
      <c r="AA3650" s="2"/>
      <c r="AB3650" s="2"/>
      <c r="AC3650" s="4"/>
      <c r="AD3650" s="2"/>
      <c r="AE3650" s="2"/>
      <c r="AF3650" s="2"/>
      <c r="AG3650" s="2"/>
      <c r="AH3650" s="2"/>
      <c r="AI3650" s="2"/>
      <c r="AJ3650" s="2"/>
      <c r="AK3650" s="2"/>
      <c r="AL3650" s="2"/>
      <c r="AM3650" s="2"/>
      <c r="AN3650" s="2"/>
      <c r="AO3650" s="2"/>
      <c r="AP3650" s="2"/>
      <c r="AQ3650" s="2"/>
      <c r="AR3650" s="2"/>
      <c r="AS3650" s="2"/>
      <c r="AT3650" s="2"/>
      <c r="AU3650" s="2"/>
      <c r="AV3650" s="2"/>
      <c r="AW3650" s="2"/>
    </row>
    <row r="3651" spans="1:49">
      <c r="A3651" s="1"/>
      <c r="C3651" s="2"/>
      <c r="D3651" s="2"/>
      <c r="E3651" s="2"/>
      <c r="J3651" s="2"/>
      <c r="K3651" s="2"/>
      <c r="L3651" s="2"/>
      <c r="M3651" s="2"/>
      <c r="N3651" s="2"/>
      <c r="O3651" s="2"/>
      <c r="P3651" s="2"/>
      <c r="Q3651" s="2"/>
      <c r="R3651" s="2"/>
      <c r="S3651" s="2"/>
      <c r="T3651" s="2"/>
      <c r="W3651" s="2"/>
      <c r="X3651" s="2"/>
      <c r="Y3651" s="2"/>
      <c r="Z3651" s="2"/>
      <c r="AA3651" s="2"/>
      <c r="AB3651" s="2"/>
      <c r="AC3651" s="4"/>
      <c r="AD3651" s="2"/>
      <c r="AE3651" s="2"/>
      <c r="AF3651" s="2"/>
      <c r="AG3651" s="2"/>
      <c r="AH3651" s="2"/>
      <c r="AI3651" s="2"/>
      <c r="AJ3651" s="2"/>
      <c r="AK3651" s="2"/>
      <c r="AL3651" s="2"/>
      <c r="AM3651" s="2"/>
      <c r="AN3651" s="2"/>
      <c r="AO3651" s="2"/>
      <c r="AP3651" s="2"/>
      <c r="AQ3651" s="2"/>
      <c r="AR3651" s="2"/>
      <c r="AS3651" s="2"/>
      <c r="AT3651" s="2"/>
      <c r="AU3651" s="2"/>
      <c r="AV3651" s="2"/>
      <c r="AW3651" s="2"/>
    </row>
    <row r="3652" spans="1:49">
      <c r="A3652" s="1"/>
      <c r="C3652" s="2"/>
      <c r="D3652" s="2"/>
      <c r="E3652" s="2"/>
      <c r="J3652" s="2"/>
      <c r="K3652" s="2"/>
      <c r="L3652" s="2"/>
      <c r="M3652" s="2"/>
      <c r="N3652" s="2"/>
      <c r="O3652" s="2"/>
      <c r="P3652" s="2"/>
      <c r="Q3652" s="2"/>
      <c r="R3652" s="2"/>
      <c r="S3652" s="2"/>
      <c r="T3652" s="2"/>
      <c r="W3652" s="2"/>
      <c r="X3652" s="2"/>
      <c r="Y3652" s="2"/>
      <c r="Z3652" s="2"/>
      <c r="AA3652" s="2"/>
      <c r="AB3652" s="2"/>
      <c r="AC3652" s="4"/>
      <c r="AD3652" s="2"/>
      <c r="AE3652" s="2"/>
      <c r="AF3652" s="2"/>
      <c r="AG3652" s="2"/>
      <c r="AH3652" s="2"/>
      <c r="AI3652" s="2"/>
      <c r="AJ3652" s="2"/>
      <c r="AK3652" s="2"/>
      <c r="AL3652" s="2"/>
      <c r="AM3652" s="2"/>
      <c r="AN3652" s="2"/>
      <c r="AO3652" s="2"/>
      <c r="AP3652" s="2"/>
      <c r="AQ3652" s="2"/>
      <c r="AR3652" s="2"/>
      <c r="AS3652" s="2"/>
      <c r="AT3652" s="2"/>
      <c r="AU3652" s="2"/>
      <c r="AV3652" s="2"/>
      <c r="AW3652" s="2"/>
    </row>
    <row r="3653" spans="1:49">
      <c r="A3653" s="1"/>
      <c r="C3653" s="2"/>
      <c r="D3653" s="2"/>
      <c r="E3653" s="2"/>
      <c r="J3653" s="2"/>
      <c r="K3653" s="2"/>
      <c r="L3653" s="2"/>
      <c r="M3653" s="2"/>
      <c r="N3653" s="2"/>
      <c r="O3653" s="2"/>
      <c r="P3653" s="2"/>
      <c r="Q3653" s="2"/>
      <c r="R3653" s="2"/>
      <c r="S3653" s="2"/>
      <c r="T3653" s="2"/>
      <c r="W3653" s="2"/>
      <c r="X3653" s="2"/>
      <c r="Y3653" s="2"/>
      <c r="Z3653" s="2"/>
      <c r="AA3653" s="2"/>
      <c r="AB3653" s="2"/>
      <c r="AC3653" s="4"/>
      <c r="AD3653" s="2"/>
      <c r="AE3653" s="2"/>
      <c r="AF3653" s="2"/>
      <c r="AG3653" s="2"/>
      <c r="AH3653" s="2"/>
      <c r="AI3653" s="2"/>
      <c r="AJ3653" s="2"/>
      <c r="AK3653" s="2"/>
      <c r="AL3653" s="2"/>
      <c r="AM3653" s="2"/>
      <c r="AN3653" s="2"/>
      <c r="AO3653" s="2"/>
      <c r="AP3653" s="2"/>
      <c r="AQ3653" s="2"/>
      <c r="AR3653" s="2"/>
      <c r="AS3653" s="2"/>
      <c r="AT3653" s="2"/>
      <c r="AU3653" s="2"/>
      <c r="AV3653" s="2"/>
      <c r="AW3653" s="2"/>
    </row>
    <row r="3654" spans="1:49">
      <c r="A3654" s="1"/>
      <c r="C3654" s="2"/>
      <c r="D3654" s="2"/>
      <c r="E3654" s="2"/>
      <c r="J3654" s="2"/>
      <c r="K3654" s="2"/>
      <c r="L3654" s="2"/>
      <c r="M3654" s="2"/>
      <c r="N3654" s="2"/>
      <c r="O3654" s="2"/>
      <c r="P3654" s="2"/>
      <c r="Q3654" s="2"/>
      <c r="R3654" s="2"/>
      <c r="S3654" s="2"/>
      <c r="T3654" s="2"/>
      <c r="W3654" s="2"/>
      <c r="X3654" s="2"/>
      <c r="Y3654" s="2"/>
      <c r="Z3654" s="2"/>
      <c r="AA3654" s="2"/>
      <c r="AB3654" s="2"/>
      <c r="AC3654" s="4"/>
      <c r="AD3654" s="2"/>
      <c r="AE3654" s="2"/>
      <c r="AF3654" s="2"/>
      <c r="AG3654" s="2"/>
      <c r="AH3654" s="2"/>
      <c r="AI3654" s="2"/>
      <c r="AJ3654" s="2"/>
      <c r="AK3654" s="2"/>
      <c r="AL3654" s="2"/>
      <c r="AM3654" s="2"/>
      <c r="AN3654" s="2"/>
      <c r="AO3654" s="2"/>
      <c r="AP3654" s="2"/>
      <c r="AQ3654" s="2"/>
      <c r="AR3654" s="2"/>
      <c r="AS3654" s="2"/>
      <c r="AT3654" s="2"/>
      <c r="AU3654" s="2"/>
      <c r="AV3654" s="2"/>
      <c r="AW3654" s="2"/>
    </row>
    <row r="3655" spans="1:49">
      <c r="A3655" s="1"/>
      <c r="C3655" s="2"/>
      <c r="D3655" s="2"/>
      <c r="E3655" s="2"/>
      <c r="J3655" s="2"/>
      <c r="K3655" s="2"/>
      <c r="L3655" s="2"/>
      <c r="M3655" s="2"/>
      <c r="N3655" s="2"/>
      <c r="O3655" s="2"/>
      <c r="P3655" s="2"/>
      <c r="Q3655" s="2"/>
      <c r="R3655" s="2"/>
      <c r="S3655" s="2"/>
      <c r="T3655" s="2"/>
      <c r="W3655" s="2"/>
      <c r="X3655" s="2"/>
      <c r="Y3655" s="2"/>
      <c r="Z3655" s="2"/>
      <c r="AA3655" s="2"/>
      <c r="AB3655" s="2"/>
      <c r="AC3655" s="4"/>
      <c r="AD3655" s="2"/>
      <c r="AE3655" s="2"/>
      <c r="AF3655" s="2"/>
      <c r="AG3655" s="2"/>
      <c r="AH3655" s="2"/>
      <c r="AI3655" s="2"/>
      <c r="AJ3655" s="2"/>
      <c r="AK3655" s="2"/>
      <c r="AL3655" s="2"/>
      <c r="AM3655" s="2"/>
      <c r="AN3655" s="2"/>
      <c r="AO3655" s="2"/>
      <c r="AP3655" s="2"/>
      <c r="AQ3655" s="2"/>
      <c r="AR3655" s="2"/>
      <c r="AS3655" s="2"/>
      <c r="AT3655" s="2"/>
      <c r="AU3655" s="2"/>
      <c r="AV3655" s="2"/>
      <c r="AW3655" s="2"/>
    </row>
    <row r="3656" spans="1:49">
      <c r="A3656" s="1"/>
      <c r="C3656" s="2"/>
      <c r="D3656" s="2"/>
      <c r="E3656" s="2"/>
      <c r="J3656" s="2"/>
      <c r="K3656" s="2"/>
      <c r="L3656" s="2"/>
      <c r="M3656" s="2"/>
      <c r="N3656" s="2"/>
      <c r="O3656" s="2"/>
      <c r="P3656" s="2"/>
      <c r="Q3656" s="2"/>
      <c r="R3656" s="2"/>
      <c r="S3656" s="2"/>
      <c r="T3656" s="2"/>
      <c r="W3656" s="2"/>
      <c r="X3656" s="2"/>
      <c r="Y3656" s="2"/>
      <c r="Z3656" s="2"/>
      <c r="AA3656" s="2"/>
      <c r="AB3656" s="2"/>
      <c r="AC3656" s="4"/>
      <c r="AD3656" s="2"/>
      <c r="AE3656" s="2"/>
      <c r="AF3656" s="2"/>
      <c r="AG3656" s="2"/>
      <c r="AH3656" s="2"/>
      <c r="AI3656" s="2"/>
      <c r="AJ3656" s="2"/>
      <c r="AK3656" s="2"/>
      <c r="AL3656" s="2"/>
      <c r="AM3656" s="2"/>
      <c r="AN3656" s="2"/>
      <c r="AO3656" s="2"/>
      <c r="AP3656" s="2"/>
      <c r="AQ3656" s="2"/>
      <c r="AR3656" s="2"/>
      <c r="AS3656" s="2"/>
      <c r="AT3656" s="2"/>
      <c r="AU3656" s="2"/>
      <c r="AV3656" s="2"/>
      <c r="AW3656" s="2"/>
    </row>
    <row r="3657" spans="1:49">
      <c r="A3657" s="1"/>
      <c r="C3657" s="2"/>
      <c r="D3657" s="2"/>
      <c r="E3657" s="2"/>
      <c r="J3657" s="2"/>
      <c r="K3657" s="2"/>
      <c r="L3657" s="2"/>
      <c r="M3657" s="2"/>
      <c r="N3657" s="2"/>
      <c r="O3657" s="2"/>
      <c r="P3657" s="2"/>
      <c r="Q3657" s="2"/>
      <c r="R3657" s="2"/>
      <c r="S3657" s="2"/>
      <c r="T3657" s="2"/>
      <c r="W3657" s="2"/>
      <c r="X3657" s="2"/>
      <c r="Y3657" s="2"/>
      <c r="Z3657" s="2"/>
      <c r="AA3657" s="2"/>
      <c r="AB3657" s="2"/>
      <c r="AC3657" s="4"/>
      <c r="AD3657" s="2"/>
      <c r="AE3657" s="2"/>
      <c r="AF3657" s="2"/>
      <c r="AG3657" s="2"/>
      <c r="AH3657" s="2"/>
      <c r="AI3657" s="2"/>
      <c r="AJ3657" s="2"/>
      <c r="AK3657" s="2"/>
      <c r="AL3657" s="2"/>
      <c r="AM3657" s="2"/>
      <c r="AN3657" s="2"/>
      <c r="AO3657" s="2"/>
      <c r="AP3657" s="2"/>
      <c r="AQ3657" s="2"/>
      <c r="AR3657" s="2"/>
      <c r="AS3657" s="2"/>
      <c r="AT3657" s="2"/>
      <c r="AU3657" s="2"/>
      <c r="AV3657" s="2"/>
      <c r="AW3657" s="2"/>
    </row>
    <row r="3658" spans="1:49">
      <c r="A3658" s="1"/>
      <c r="C3658" s="2"/>
      <c r="D3658" s="2"/>
      <c r="E3658" s="2"/>
      <c r="J3658" s="2"/>
      <c r="K3658" s="2"/>
      <c r="L3658" s="2"/>
      <c r="M3658" s="2"/>
      <c r="N3658" s="2"/>
      <c r="O3658" s="2"/>
      <c r="P3658" s="2"/>
      <c r="Q3658" s="2"/>
      <c r="R3658" s="2"/>
      <c r="S3658" s="2"/>
      <c r="T3658" s="2"/>
      <c r="W3658" s="2"/>
      <c r="X3658" s="2"/>
      <c r="Y3658" s="2"/>
      <c r="Z3658" s="2"/>
      <c r="AA3658" s="2"/>
      <c r="AB3658" s="2"/>
      <c r="AC3658" s="4"/>
      <c r="AD3658" s="2"/>
      <c r="AE3658" s="2"/>
      <c r="AF3658" s="2"/>
      <c r="AG3658" s="2"/>
      <c r="AH3658" s="2"/>
      <c r="AI3658" s="2"/>
      <c r="AJ3658" s="2"/>
      <c r="AK3658" s="2"/>
      <c r="AL3658" s="2"/>
      <c r="AM3658" s="2"/>
      <c r="AN3658" s="2"/>
      <c r="AO3658" s="2"/>
      <c r="AP3658" s="2"/>
      <c r="AQ3658" s="2"/>
      <c r="AR3658" s="2"/>
      <c r="AS3658" s="2"/>
      <c r="AT3658" s="2"/>
      <c r="AU3658" s="2"/>
      <c r="AV3658" s="2"/>
      <c r="AW3658" s="2"/>
    </row>
    <row r="3659" spans="1:49">
      <c r="A3659" s="1"/>
      <c r="C3659" s="2"/>
      <c r="D3659" s="2"/>
      <c r="E3659" s="2"/>
      <c r="J3659" s="2"/>
      <c r="K3659" s="2"/>
      <c r="L3659" s="2"/>
      <c r="M3659" s="2"/>
      <c r="N3659" s="2"/>
      <c r="O3659" s="2"/>
      <c r="P3659" s="2"/>
      <c r="Q3659" s="2"/>
      <c r="R3659" s="2"/>
      <c r="S3659" s="2"/>
      <c r="T3659" s="2"/>
      <c r="W3659" s="2"/>
      <c r="X3659" s="2"/>
      <c r="Y3659" s="2"/>
      <c r="Z3659" s="2"/>
      <c r="AA3659" s="2"/>
      <c r="AB3659" s="2"/>
      <c r="AC3659" s="4"/>
      <c r="AD3659" s="2"/>
      <c r="AE3659" s="2"/>
      <c r="AF3659" s="2"/>
      <c r="AG3659" s="2"/>
      <c r="AH3659" s="2"/>
      <c r="AI3659" s="2"/>
      <c r="AJ3659" s="2"/>
      <c r="AK3659" s="2"/>
      <c r="AL3659" s="2"/>
      <c r="AM3659" s="2"/>
      <c r="AN3659" s="2"/>
      <c r="AO3659" s="2"/>
      <c r="AP3659" s="2"/>
      <c r="AQ3659" s="2"/>
      <c r="AR3659" s="2"/>
      <c r="AS3659" s="2"/>
      <c r="AT3659" s="2"/>
      <c r="AU3659" s="2"/>
      <c r="AV3659" s="2"/>
      <c r="AW3659" s="2"/>
    </row>
    <row r="3660" spans="1:49">
      <c r="A3660" s="1"/>
      <c r="C3660" s="2"/>
      <c r="D3660" s="2"/>
      <c r="E3660" s="2"/>
      <c r="J3660" s="2"/>
      <c r="K3660" s="2"/>
      <c r="L3660" s="2"/>
      <c r="M3660" s="2"/>
      <c r="N3660" s="2"/>
      <c r="O3660" s="2"/>
      <c r="P3660" s="2"/>
      <c r="Q3660" s="2"/>
      <c r="R3660" s="2"/>
      <c r="S3660" s="2"/>
      <c r="T3660" s="2"/>
      <c r="W3660" s="2"/>
      <c r="X3660" s="2"/>
      <c r="Y3660" s="2"/>
      <c r="Z3660" s="2"/>
      <c r="AA3660" s="2"/>
      <c r="AB3660" s="2"/>
      <c r="AC3660" s="4"/>
      <c r="AD3660" s="2"/>
      <c r="AE3660" s="2"/>
      <c r="AF3660" s="2"/>
      <c r="AG3660" s="2"/>
      <c r="AH3660" s="2"/>
      <c r="AI3660" s="2"/>
      <c r="AJ3660" s="2"/>
      <c r="AK3660" s="2"/>
      <c r="AL3660" s="2"/>
      <c r="AM3660" s="2"/>
      <c r="AN3660" s="2"/>
      <c r="AO3660" s="2"/>
      <c r="AP3660" s="2"/>
      <c r="AQ3660" s="2"/>
      <c r="AR3660" s="2"/>
      <c r="AS3660" s="2"/>
      <c r="AT3660" s="2"/>
      <c r="AU3660" s="2"/>
      <c r="AV3660" s="2"/>
      <c r="AW3660" s="2"/>
    </row>
    <row r="3661" spans="1:49">
      <c r="A3661" s="1"/>
      <c r="C3661" s="2"/>
      <c r="D3661" s="2"/>
      <c r="E3661" s="2"/>
      <c r="J3661" s="2"/>
      <c r="K3661" s="2"/>
      <c r="L3661" s="2"/>
      <c r="M3661" s="2"/>
      <c r="N3661" s="2"/>
      <c r="O3661" s="2"/>
      <c r="P3661" s="2"/>
      <c r="Q3661" s="2"/>
      <c r="R3661" s="2"/>
      <c r="S3661" s="2"/>
      <c r="T3661" s="2"/>
      <c r="W3661" s="2"/>
      <c r="X3661" s="2"/>
      <c r="Y3661" s="2"/>
      <c r="Z3661" s="2"/>
      <c r="AA3661" s="2"/>
      <c r="AB3661" s="2"/>
      <c r="AC3661" s="4"/>
      <c r="AD3661" s="2"/>
      <c r="AE3661" s="2"/>
      <c r="AF3661" s="2"/>
      <c r="AG3661" s="2"/>
      <c r="AH3661" s="2"/>
      <c r="AI3661" s="2"/>
      <c r="AJ3661" s="2"/>
      <c r="AK3661" s="2"/>
      <c r="AL3661" s="2"/>
      <c r="AM3661" s="2"/>
      <c r="AN3661" s="2"/>
      <c r="AO3661" s="2"/>
      <c r="AP3661" s="2"/>
      <c r="AQ3661" s="2"/>
      <c r="AR3661" s="2"/>
      <c r="AS3661" s="2"/>
      <c r="AT3661" s="2"/>
      <c r="AU3661" s="2"/>
      <c r="AV3661" s="2"/>
      <c r="AW3661" s="2"/>
    </row>
    <row r="3662" spans="1:49">
      <c r="A3662" s="1"/>
      <c r="C3662" s="2"/>
      <c r="D3662" s="2"/>
      <c r="E3662" s="2"/>
      <c r="J3662" s="2"/>
      <c r="K3662" s="2"/>
      <c r="L3662" s="2"/>
      <c r="M3662" s="2"/>
      <c r="N3662" s="2"/>
      <c r="O3662" s="2"/>
      <c r="P3662" s="2"/>
      <c r="Q3662" s="2"/>
      <c r="R3662" s="2"/>
      <c r="S3662" s="2"/>
      <c r="T3662" s="2"/>
      <c r="W3662" s="2"/>
      <c r="X3662" s="2"/>
      <c r="Y3662" s="2"/>
      <c r="Z3662" s="2"/>
      <c r="AA3662" s="2"/>
      <c r="AB3662" s="2"/>
      <c r="AC3662" s="4"/>
      <c r="AD3662" s="2"/>
      <c r="AE3662" s="2"/>
      <c r="AF3662" s="2"/>
      <c r="AG3662" s="2"/>
      <c r="AH3662" s="2"/>
      <c r="AI3662" s="2"/>
      <c r="AJ3662" s="2"/>
      <c r="AK3662" s="2"/>
      <c r="AL3662" s="2"/>
      <c r="AM3662" s="2"/>
      <c r="AN3662" s="2"/>
      <c r="AO3662" s="2"/>
      <c r="AP3662" s="2"/>
      <c r="AQ3662" s="2"/>
      <c r="AR3662" s="2"/>
      <c r="AS3662" s="2"/>
      <c r="AT3662" s="2"/>
      <c r="AU3662" s="2"/>
      <c r="AV3662" s="2"/>
      <c r="AW3662" s="2"/>
    </row>
    <row r="3663" spans="1:49">
      <c r="A3663" s="1"/>
      <c r="C3663" s="2"/>
      <c r="D3663" s="2"/>
      <c r="E3663" s="2"/>
      <c r="J3663" s="2"/>
      <c r="K3663" s="2"/>
      <c r="L3663" s="2"/>
      <c r="M3663" s="2"/>
      <c r="N3663" s="2"/>
      <c r="O3663" s="2"/>
      <c r="P3663" s="2"/>
      <c r="Q3663" s="2"/>
      <c r="R3663" s="2"/>
      <c r="S3663" s="2"/>
      <c r="T3663" s="2"/>
      <c r="W3663" s="2"/>
      <c r="X3663" s="2"/>
      <c r="Y3663" s="2"/>
      <c r="Z3663" s="2"/>
      <c r="AA3663" s="2"/>
      <c r="AB3663" s="2"/>
      <c r="AC3663" s="4"/>
      <c r="AD3663" s="2"/>
      <c r="AE3663" s="2"/>
      <c r="AF3663" s="2"/>
      <c r="AG3663" s="2"/>
      <c r="AH3663" s="2"/>
      <c r="AI3663" s="2"/>
      <c r="AJ3663" s="2"/>
      <c r="AK3663" s="2"/>
      <c r="AL3663" s="2"/>
      <c r="AM3663" s="2"/>
      <c r="AN3663" s="2"/>
      <c r="AO3663" s="2"/>
      <c r="AP3663" s="2"/>
      <c r="AQ3663" s="2"/>
      <c r="AR3663" s="2"/>
      <c r="AS3663" s="2"/>
      <c r="AT3663" s="2"/>
      <c r="AU3663" s="2"/>
      <c r="AV3663" s="2"/>
      <c r="AW3663" s="2"/>
    </row>
    <row r="3664" spans="1:49">
      <c r="A3664" s="1"/>
      <c r="C3664" s="2"/>
      <c r="D3664" s="2"/>
      <c r="E3664" s="2"/>
      <c r="J3664" s="2"/>
      <c r="K3664" s="2"/>
      <c r="L3664" s="2"/>
      <c r="M3664" s="2"/>
      <c r="N3664" s="2"/>
      <c r="O3664" s="2"/>
      <c r="P3664" s="2"/>
      <c r="Q3664" s="2"/>
      <c r="R3664" s="2"/>
      <c r="S3664" s="2"/>
      <c r="T3664" s="2"/>
      <c r="W3664" s="2"/>
      <c r="X3664" s="2"/>
      <c r="Y3664" s="2"/>
      <c r="Z3664" s="2"/>
      <c r="AA3664" s="2"/>
      <c r="AB3664" s="2"/>
      <c r="AC3664" s="4"/>
      <c r="AD3664" s="2"/>
      <c r="AE3664" s="2"/>
      <c r="AF3664" s="2"/>
      <c r="AG3664" s="2"/>
      <c r="AH3664" s="2"/>
      <c r="AI3664" s="2"/>
      <c r="AJ3664" s="2"/>
      <c r="AK3664" s="2"/>
      <c r="AL3664" s="2"/>
      <c r="AM3664" s="2"/>
      <c r="AN3664" s="2"/>
      <c r="AO3664" s="2"/>
      <c r="AP3664" s="2"/>
      <c r="AQ3664" s="2"/>
      <c r="AR3664" s="2"/>
      <c r="AS3664" s="2"/>
      <c r="AT3664" s="2"/>
      <c r="AU3664" s="2"/>
      <c r="AV3664" s="2"/>
      <c r="AW3664" s="2"/>
    </row>
    <row r="3665" spans="1:49">
      <c r="A3665" s="1"/>
      <c r="C3665" s="2"/>
      <c r="D3665" s="2"/>
      <c r="E3665" s="2"/>
      <c r="J3665" s="2"/>
      <c r="K3665" s="2"/>
      <c r="L3665" s="2"/>
      <c r="M3665" s="2"/>
      <c r="N3665" s="2"/>
      <c r="O3665" s="2"/>
      <c r="P3665" s="2"/>
      <c r="Q3665" s="2"/>
      <c r="R3665" s="2"/>
      <c r="S3665" s="2"/>
      <c r="T3665" s="2"/>
      <c r="W3665" s="2"/>
      <c r="X3665" s="2"/>
      <c r="Y3665" s="2"/>
      <c r="Z3665" s="2"/>
      <c r="AA3665" s="2"/>
      <c r="AB3665" s="2"/>
      <c r="AC3665" s="4"/>
      <c r="AD3665" s="2"/>
      <c r="AE3665" s="2"/>
      <c r="AF3665" s="2"/>
      <c r="AG3665" s="2"/>
      <c r="AH3665" s="2"/>
      <c r="AI3665" s="2"/>
      <c r="AJ3665" s="2"/>
      <c r="AK3665" s="2"/>
      <c r="AL3665" s="2"/>
      <c r="AM3665" s="2"/>
      <c r="AN3665" s="2"/>
      <c r="AO3665" s="2"/>
      <c r="AP3665" s="2"/>
      <c r="AQ3665" s="2"/>
      <c r="AR3665" s="2"/>
      <c r="AS3665" s="2"/>
      <c r="AT3665" s="2"/>
      <c r="AU3665" s="2"/>
      <c r="AV3665" s="2"/>
      <c r="AW3665" s="2"/>
    </row>
    <row r="3666" spans="1:49">
      <c r="A3666" s="1"/>
      <c r="C3666" s="2"/>
      <c r="D3666" s="2"/>
      <c r="E3666" s="2"/>
      <c r="J3666" s="2"/>
      <c r="K3666" s="2"/>
      <c r="L3666" s="2"/>
      <c r="M3666" s="2"/>
      <c r="N3666" s="2"/>
      <c r="O3666" s="2"/>
      <c r="P3666" s="2"/>
      <c r="Q3666" s="2"/>
      <c r="R3666" s="2"/>
      <c r="S3666" s="2"/>
      <c r="T3666" s="2"/>
      <c r="W3666" s="2"/>
      <c r="X3666" s="2"/>
      <c r="Y3666" s="2"/>
      <c r="Z3666" s="2"/>
      <c r="AA3666" s="2"/>
      <c r="AB3666" s="2"/>
      <c r="AC3666" s="4"/>
      <c r="AD3666" s="2"/>
      <c r="AE3666" s="2"/>
      <c r="AF3666" s="2"/>
      <c r="AG3666" s="2"/>
      <c r="AH3666" s="2"/>
      <c r="AI3666" s="2"/>
      <c r="AJ3666" s="2"/>
      <c r="AK3666" s="2"/>
      <c r="AL3666" s="2"/>
      <c r="AM3666" s="2"/>
      <c r="AN3666" s="2"/>
      <c r="AO3666" s="2"/>
      <c r="AP3666" s="2"/>
      <c r="AQ3666" s="2"/>
      <c r="AR3666" s="2"/>
      <c r="AS3666" s="2"/>
      <c r="AT3666" s="2"/>
      <c r="AU3666" s="2"/>
      <c r="AV3666" s="2"/>
      <c r="AW3666" s="2"/>
    </row>
    <row r="3667" spans="1:49">
      <c r="A3667" s="1"/>
      <c r="C3667" s="2"/>
      <c r="D3667" s="2"/>
      <c r="E3667" s="2"/>
      <c r="J3667" s="2"/>
      <c r="K3667" s="2"/>
      <c r="L3667" s="2"/>
      <c r="M3667" s="2"/>
      <c r="N3667" s="2"/>
      <c r="O3667" s="2"/>
      <c r="P3667" s="2"/>
      <c r="Q3667" s="2"/>
      <c r="R3667" s="2"/>
      <c r="S3667" s="2"/>
      <c r="T3667" s="2"/>
      <c r="W3667" s="2"/>
      <c r="X3667" s="2"/>
      <c r="Y3667" s="2"/>
      <c r="Z3667" s="2"/>
      <c r="AA3667" s="2"/>
      <c r="AB3667" s="2"/>
      <c r="AC3667" s="4"/>
      <c r="AD3667" s="2"/>
      <c r="AE3667" s="2"/>
      <c r="AF3667" s="2"/>
      <c r="AG3667" s="2"/>
      <c r="AH3667" s="2"/>
      <c r="AI3667" s="2"/>
      <c r="AJ3667" s="2"/>
      <c r="AK3667" s="2"/>
      <c r="AL3667" s="2"/>
      <c r="AM3667" s="2"/>
      <c r="AN3667" s="2"/>
      <c r="AO3667" s="2"/>
      <c r="AP3667" s="2"/>
      <c r="AQ3667" s="2"/>
      <c r="AR3667" s="2"/>
      <c r="AS3667" s="2"/>
      <c r="AT3667" s="2"/>
      <c r="AU3667" s="2"/>
      <c r="AV3667" s="2"/>
      <c r="AW3667" s="2"/>
    </row>
    <row r="3668" spans="1:49">
      <c r="A3668" s="1"/>
      <c r="C3668" s="2"/>
      <c r="D3668" s="2"/>
      <c r="E3668" s="2"/>
      <c r="J3668" s="2"/>
      <c r="K3668" s="2"/>
      <c r="L3668" s="2"/>
      <c r="M3668" s="2"/>
      <c r="N3668" s="2"/>
      <c r="O3668" s="2"/>
      <c r="P3668" s="2"/>
      <c r="Q3668" s="2"/>
      <c r="R3668" s="2"/>
      <c r="S3668" s="2"/>
      <c r="T3668" s="2"/>
      <c r="W3668" s="2"/>
      <c r="X3668" s="2"/>
      <c r="Y3668" s="2"/>
      <c r="Z3668" s="2"/>
      <c r="AA3668" s="2"/>
      <c r="AB3668" s="2"/>
      <c r="AC3668" s="4"/>
      <c r="AD3668" s="2"/>
      <c r="AE3668" s="2"/>
      <c r="AF3668" s="2"/>
      <c r="AG3668" s="2"/>
      <c r="AH3668" s="2"/>
      <c r="AI3668" s="2"/>
      <c r="AJ3668" s="2"/>
      <c r="AK3668" s="2"/>
      <c r="AL3668" s="2"/>
      <c r="AM3668" s="2"/>
      <c r="AN3668" s="2"/>
      <c r="AO3668" s="2"/>
      <c r="AP3668" s="2"/>
      <c r="AQ3668" s="2"/>
      <c r="AR3668" s="2"/>
      <c r="AS3668" s="2"/>
      <c r="AT3668" s="2"/>
      <c r="AU3668" s="2"/>
      <c r="AV3668" s="2"/>
      <c r="AW3668" s="2"/>
    </row>
    <row r="3669" spans="1:49">
      <c r="A3669" s="1"/>
      <c r="C3669" s="2"/>
      <c r="D3669" s="2"/>
      <c r="E3669" s="2"/>
      <c r="J3669" s="2"/>
      <c r="K3669" s="2"/>
      <c r="L3669" s="2"/>
      <c r="M3669" s="2"/>
      <c r="N3669" s="2"/>
      <c r="O3669" s="2"/>
      <c r="P3669" s="2"/>
      <c r="Q3669" s="2"/>
      <c r="R3669" s="2"/>
      <c r="S3669" s="2"/>
      <c r="T3669" s="2"/>
      <c r="W3669" s="2"/>
      <c r="X3669" s="2"/>
      <c r="Y3669" s="2"/>
      <c r="Z3669" s="2"/>
      <c r="AA3669" s="2"/>
      <c r="AB3669" s="2"/>
      <c r="AC3669" s="4"/>
      <c r="AD3669" s="2"/>
      <c r="AE3669" s="2"/>
      <c r="AF3669" s="2"/>
      <c r="AG3669" s="2"/>
      <c r="AH3669" s="2"/>
      <c r="AI3669" s="2"/>
      <c r="AJ3669" s="2"/>
      <c r="AK3669" s="2"/>
      <c r="AL3669" s="2"/>
      <c r="AM3669" s="2"/>
      <c r="AN3669" s="2"/>
      <c r="AO3669" s="2"/>
      <c r="AP3669" s="2"/>
      <c r="AQ3669" s="2"/>
      <c r="AR3669" s="2"/>
      <c r="AS3669" s="2"/>
      <c r="AT3669" s="2"/>
      <c r="AU3669" s="2"/>
      <c r="AV3669" s="2"/>
      <c r="AW3669" s="2"/>
    </row>
    <row r="3670" spans="1:49">
      <c r="A3670" s="1"/>
      <c r="C3670" s="2"/>
      <c r="D3670" s="2"/>
      <c r="E3670" s="2"/>
      <c r="J3670" s="2"/>
      <c r="K3670" s="2"/>
      <c r="L3670" s="2"/>
      <c r="M3670" s="2"/>
      <c r="N3670" s="2"/>
      <c r="O3670" s="2"/>
      <c r="P3670" s="2"/>
      <c r="Q3670" s="2"/>
      <c r="R3670" s="2"/>
      <c r="S3670" s="2"/>
      <c r="T3670" s="2"/>
      <c r="W3670" s="2"/>
      <c r="X3670" s="2"/>
      <c r="Y3670" s="2"/>
      <c r="Z3670" s="2"/>
      <c r="AA3670" s="2"/>
      <c r="AB3670" s="2"/>
      <c r="AC3670" s="4"/>
      <c r="AD3670" s="2"/>
      <c r="AE3670" s="2"/>
      <c r="AF3670" s="2"/>
      <c r="AG3670" s="2"/>
      <c r="AH3670" s="2"/>
      <c r="AI3670" s="2"/>
      <c r="AJ3670" s="2"/>
      <c r="AK3670" s="2"/>
      <c r="AL3670" s="2"/>
      <c r="AM3670" s="2"/>
      <c r="AN3670" s="2"/>
      <c r="AO3670" s="2"/>
      <c r="AP3670" s="2"/>
      <c r="AQ3670" s="2"/>
      <c r="AR3670" s="2"/>
      <c r="AS3670" s="2"/>
      <c r="AT3670" s="2"/>
      <c r="AU3670" s="2"/>
      <c r="AV3670" s="2"/>
      <c r="AW3670" s="2"/>
    </row>
    <row r="3671" spans="1:49">
      <c r="A3671" s="1"/>
      <c r="C3671" s="2"/>
      <c r="D3671" s="2"/>
      <c r="E3671" s="2"/>
      <c r="J3671" s="2"/>
      <c r="K3671" s="2"/>
      <c r="L3671" s="2"/>
      <c r="M3671" s="2"/>
      <c r="N3671" s="2"/>
      <c r="O3671" s="2"/>
      <c r="P3671" s="2"/>
      <c r="Q3671" s="2"/>
      <c r="R3671" s="2"/>
      <c r="S3671" s="2"/>
      <c r="T3671" s="2"/>
      <c r="W3671" s="2"/>
      <c r="X3671" s="2"/>
      <c r="Y3671" s="2"/>
      <c r="Z3671" s="2"/>
      <c r="AA3671" s="2"/>
      <c r="AB3671" s="2"/>
      <c r="AC3671" s="4"/>
      <c r="AD3671" s="2"/>
      <c r="AE3671" s="2"/>
      <c r="AF3671" s="2"/>
      <c r="AG3671" s="2"/>
      <c r="AH3671" s="2"/>
      <c r="AI3671" s="2"/>
      <c r="AJ3671" s="2"/>
      <c r="AK3671" s="2"/>
      <c r="AL3671" s="2"/>
      <c r="AM3671" s="2"/>
      <c r="AN3671" s="2"/>
      <c r="AO3671" s="2"/>
      <c r="AP3671" s="2"/>
      <c r="AQ3671" s="2"/>
      <c r="AR3671" s="2"/>
      <c r="AS3671" s="2"/>
      <c r="AT3671" s="2"/>
      <c r="AU3671" s="2"/>
      <c r="AV3671" s="2"/>
      <c r="AW3671" s="2"/>
    </row>
    <row r="3672" spans="1:49">
      <c r="A3672" s="1"/>
      <c r="C3672" s="2"/>
      <c r="D3672" s="2"/>
      <c r="E3672" s="2"/>
      <c r="J3672" s="2"/>
      <c r="K3672" s="2"/>
      <c r="L3672" s="2"/>
      <c r="M3672" s="2"/>
      <c r="N3672" s="2"/>
      <c r="O3672" s="2"/>
      <c r="P3672" s="2"/>
      <c r="Q3672" s="2"/>
      <c r="R3672" s="2"/>
      <c r="S3672" s="2"/>
      <c r="T3672" s="2"/>
      <c r="W3672" s="2"/>
      <c r="X3672" s="2"/>
      <c r="Y3672" s="2"/>
      <c r="Z3672" s="2"/>
      <c r="AA3672" s="2"/>
      <c r="AB3672" s="2"/>
      <c r="AC3672" s="4"/>
      <c r="AD3672" s="2"/>
      <c r="AE3672" s="2"/>
      <c r="AF3672" s="2"/>
      <c r="AG3672" s="2"/>
      <c r="AH3672" s="2"/>
      <c r="AI3672" s="2"/>
      <c r="AJ3672" s="2"/>
      <c r="AK3672" s="2"/>
      <c r="AL3672" s="2"/>
      <c r="AM3672" s="2"/>
      <c r="AN3672" s="2"/>
      <c r="AO3672" s="2"/>
      <c r="AP3672" s="2"/>
      <c r="AQ3672" s="2"/>
      <c r="AR3672" s="2"/>
      <c r="AS3672" s="2"/>
      <c r="AT3672" s="2"/>
      <c r="AU3672" s="2"/>
      <c r="AV3672" s="2"/>
      <c r="AW3672" s="2"/>
    </row>
    <row r="3673" spans="1:49">
      <c r="A3673" s="1"/>
      <c r="C3673" s="2"/>
      <c r="D3673" s="2"/>
      <c r="E3673" s="2"/>
      <c r="J3673" s="2"/>
      <c r="K3673" s="2"/>
      <c r="L3673" s="2"/>
      <c r="M3673" s="2"/>
      <c r="N3673" s="2"/>
      <c r="O3673" s="2"/>
      <c r="P3673" s="2"/>
      <c r="Q3673" s="2"/>
      <c r="R3673" s="2"/>
      <c r="S3673" s="2"/>
      <c r="T3673" s="2"/>
      <c r="W3673" s="2"/>
      <c r="X3673" s="2"/>
      <c r="Y3673" s="2"/>
      <c r="Z3673" s="2"/>
      <c r="AA3673" s="2"/>
      <c r="AB3673" s="2"/>
      <c r="AC3673" s="4"/>
      <c r="AD3673" s="2"/>
      <c r="AE3673" s="2"/>
      <c r="AF3673" s="2"/>
      <c r="AG3673" s="2"/>
      <c r="AH3673" s="2"/>
      <c r="AI3673" s="2"/>
      <c r="AJ3673" s="2"/>
      <c r="AK3673" s="2"/>
      <c r="AL3673" s="2"/>
      <c r="AM3673" s="2"/>
      <c r="AN3673" s="2"/>
      <c r="AO3673" s="2"/>
      <c r="AP3673" s="2"/>
      <c r="AQ3673" s="2"/>
      <c r="AR3673" s="2"/>
      <c r="AS3673" s="2"/>
      <c r="AT3673" s="2"/>
      <c r="AU3673" s="2"/>
      <c r="AV3673" s="2"/>
      <c r="AW3673" s="2"/>
    </row>
    <row r="3674" spans="1:49">
      <c r="A3674" s="1"/>
      <c r="C3674" s="2"/>
      <c r="D3674" s="2"/>
      <c r="E3674" s="2"/>
      <c r="J3674" s="2"/>
      <c r="K3674" s="2"/>
      <c r="L3674" s="2"/>
      <c r="M3674" s="2"/>
      <c r="N3674" s="2"/>
      <c r="O3674" s="2"/>
      <c r="P3674" s="2"/>
      <c r="Q3674" s="2"/>
      <c r="R3674" s="2"/>
      <c r="S3674" s="2"/>
      <c r="T3674" s="2"/>
      <c r="W3674" s="2"/>
      <c r="X3674" s="2"/>
      <c r="Y3674" s="2"/>
      <c r="Z3674" s="2"/>
      <c r="AA3674" s="2"/>
      <c r="AB3674" s="2"/>
      <c r="AC3674" s="4"/>
      <c r="AD3674" s="2"/>
      <c r="AE3674" s="2"/>
      <c r="AF3674" s="2"/>
      <c r="AG3674" s="2"/>
      <c r="AH3674" s="2"/>
      <c r="AI3674" s="2"/>
      <c r="AJ3674" s="2"/>
      <c r="AK3674" s="2"/>
      <c r="AL3674" s="2"/>
      <c r="AM3674" s="2"/>
      <c r="AN3674" s="2"/>
      <c r="AO3674" s="2"/>
      <c r="AP3674" s="2"/>
      <c r="AQ3674" s="2"/>
      <c r="AR3674" s="2"/>
      <c r="AS3674" s="2"/>
      <c r="AT3674" s="2"/>
      <c r="AU3674" s="2"/>
      <c r="AV3674" s="2"/>
      <c r="AW3674" s="2"/>
    </row>
    <row r="3675" spans="1:49">
      <c r="A3675" s="1"/>
      <c r="C3675" s="2"/>
      <c r="D3675" s="2"/>
      <c r="E3675" s="2"/>
      <c r="J3675" s="2"/>
      <c r="K3675" s="2"/>
      <c r="L3675" s="2"/>
      <c r="M3675" s="2"/>
      <c r="N3675" s="2"/>
      <c r="O3675" s="2"/>
      <c r="P3675" s="2"/>
      <c r="Q3675" s="2"/>
      <c r="R3675" s="2"/>
      <c r="S3675" s="2"/>
      <c r="T3675" s="2"/>
      <c r="W3675" s="2"/>
      <c r="X3675" s="2"/>
      <c r="Y3675" s="2"/>
      <c r="Z3675" s="2"/>
      <c r="AA3675" s="2"/>
      <c r="AB3675" s="2"/>
      <c r="AC3675" s="4"/>
      <c r="AD3675" s="2"/>
      <c r="AE3675" s="2"/>
      <c r="AF3675" s="2"/>
      <c r="AG3675" s="2"/>
      <c r="AH3675" s="2"/>
      <c r="AI3675" s="2"/>
      <c r="AJ3675" s="2"/>
      <c r="AK3675" s="2"/>
      <c r="AL3675" s="2"/>
      <c r="AM3675" s="2"/>
      <c r="AN3675" s="2"/>
      <c r="AO3675" s="2"/>
      <c r="AP3675" s="2"/>
      <c r="AQ3675" s="2"/>
      <c r="AR3675" s="2"/>
      <c r="AS3675" s="2"/>
      <c r="AT3675" s="2"/>
      <c r="AU3675" s="2"/>
      <c r="AV3675" s="2"/>
      <c r="AW3675" s="2"/>
    </row>
    <row r="3676" spans="1:49">
      <c r="A3676" s="1"/>
      <c r="C3676" s="2"/>
      <c r="D3676" s="2"/>
      <c r="E3676" s="2"/>
      <c r="J3676" s="2"/>
      <c r="K3676" s="2"/>
      <c r="L3676" s="2"/>
      <c r="M3676" s="2"/>
      <c r="N3676" s="2"/>
      <c r="O3676" s="2"/>
      <c r="P3676" s="2"/>
      <c r="Q3676" s="2"/>
      <c r="R3676" s="2"/>
      <c r="S3676" s="2"/>
      <c r="T3676" s="2"/>
      <c r="W3676" s="2"/>
      <c r="X3676" s="2"/>
      <c r="Y3676" s="2"/>
      <c r="Z3676" s="2"/>
      <c r="AA3676" s="2"/>
      <c r="AB3676" s="2"/>
      <c r="AC3676" s="4"/>
      <c r="AD3676" s="2"/>
      <c r="AE3676" s="2"/>
      <c r="AF3676" s="2"/>
      <c r="AG3676" s="2"/>
      <c r="AH3676" s="2"/>
      <c r="AI3676" s="2"/>
      <c r="AJ3676" s="2"/>
      <c r="AK3676" s="2"/>
      <c r="AL3676" s="2"/>
      <c r="AM3676" s="2"/>
      <c r="AN3676" s="2"/>
      <c r="AO3676" s="2"/>
      <c r="AP3676" s="2"/>
      <c r="AQ3676" s="2"/>
      <c r="AR3676" s="2"/>
      <c r="AS3676" s="2"/>
      <c r="AT3676" s="2"/>
      <c r="AU3676" s="2"/>
      <c r="AV3676" s="2"/>
      <c r="AW3676" s="2"/>
    </row>
    <row r="3677" spans="1:49">
      <c r="A3677" s="1"/>
      <c r="C3677" s="2"/>
      <c r="D3677" s="2"/>
      <c r="E3677" s="2"/>
      <c r="J3677" s="2"/>
      <c r="K3677" s="2"/>
      <c r="L3677" s="2"/>
      <c r="M3677" s="2"/>
      <c r="N3677" s="2"/>
      <c r="O3677" s="2"/>
      <c r="P3677" s="2"/>
      <c r="Q3677" s="2"/>
      <c r="R3677" s="2"/>
      <c r="S3677" s="2"/>
      <c r="T3677" s="2"/>
      <c r="W3677" s="2"/>
      <c r="X3677" s="2"/>
      <c r="Y3677" s="2"/>
      <c r="Z3677" s="2"/>
      <c r="AA3677" s="2"/>
      <c r="AB3677" s="2"/>
      <c r="AC3677" s="4"/>
      <c r="AD3677" s="2"/>
      <c r="AE3677" s="2"/>
      <c r="AF3677" s="2"/>
      <c r="AG3677" s="2"/>
      <c r="AH3677" s="2"/>
      <c r="AI3677" s="2"/>
      <c r="AJ3677" s="2"/>
      <c r="AK3677" s="2"/>
      <c r="AL3677" s="2"/>
      <c r="AM3677" s="2"/>
      <c r="AN3677" s="2"/>
      <c r="AO3677" s="2"/>
      <c r="AP3677" s="2"/>
      <c r="AQ3677" s="2"/>
      <c r="AR3677" s="2"/>
      <c r="AS3677" s="2"/>
      <c r="AT3677" s="2"/>
      <c r="AU3677" s="2"/>
      <c r="AV3677" s="2"/>
      <c r="AW3677" s="2"/>
    </row>
    <row r="3678" spans="1:49">
      <c r="A3678" s="1"/>
      <c r="C3678" s="2"/>
      <c r="D3678" s="2"/>
      <c r="E3678" s="2"/>
      <c r="J3678" s="2"/>
      <c r="K3678" s="2"/>
      <c r="L3678" s="2"/>
      <c r="M3678" s="2"/>
      <c r="N3678" s="2"/>
      <c r="O3678" s="2"/>
      <c r="P3678" s="2"/>
      <c r="Q3678" s="2"/>
      <c r="R3678" s="2"/>
      <c r="S3678" s="2"/>
      <c r="T3678" s="2"/>
      <c r="W3678" s="2"/>
      <c r="X3678" s="2"/>
      <c r="Y3678" s="2"/>
      <c r="Z3678" s="2"/>
      <c r="AA3678" s="2"/>
      <c r="AB3678" s="2"/>
      <c r="AC3678" s="4"/>
      <c r="AD3678" s="2"/>
      <c r="AE3678" s="2"/>
      <c r="AF3678" s="2"/>
      <c r="AG3678" s="2"/>
      <c r="AH3678" s="2"/>
      <c r="AI3678" s="2"/>
      <c r="AJ3678" s="2"/>
      <c r="AK3678" s="2"/>
      <c r="AL3678" s="2"/>
      <c r="AM3678" s="2"/>
      <c r="AN3678" s="2"/>
      <c r="AO3678" s="2"/>
      <c r="AP3678" s="2"/>
      <c r="AQ3678" s="2"/>
      <c r="AR3678" s="2"/>
      <c r="AS3678" s="2"/>
      <c r="AT3678" s="2"/>
      <c r="AU3678" s="2"/>
      <c r="AV3678" s="2"/>
      <c r="AW3678" s="2"/>
    </row>
    <row r="3679" spans="1:49">
      <c r="A3679" s="1"/>
      <c r="C3679" s="2"/>
      <c r="D3679" s="2"/>
      <c r="E3679" s="2"/>
      <c r="J3679" s="2"/>
      <c r="K3679" s="2"/>
      <c r="L3679" s="2"/>
      <c r="M3679" s="2"/>
      <c r="N3679" s="2"/>
      <c r="O3679" s="2"/>
      <c r="P3679" s="2"/>
      <c r="Q3679" s="2"/>
      <c r="R3679" s="2"/>
      <c r="S3679" s="2"/>
      <c r="T3679" s="2"/>
      <c r="W3679" s="2"/>
      <c r="X3679" s="2"/>
      <c r="Y3679" s="2"/>
      <c r="Z3679" s="2"/>
      <c r="AA3679" s="2"/>
      <c r="AB3679" s="2"/>
      <c r="AC3679" s="4"/>
      <c r="AD3679" s="2"/>
      <c r="AE3679" s="2"/>
      <c r="AF3679" s="2"/>
      <c r="AG3679" s="2"/>
      <c r="AH3679" s="2"/>
      <c r="AI3679" s="2"/>
      <c r="AJ3679" s="2"/>
      <c r="AK3679" s="2"/>
      <c r="AL3679" s="2"/>
      <c r="AM3679" s="2"/>
      <c r="AN3679" s="2"/>
      <c r="AO3679" s="2"/>
      <c r="AP3679" s="2"/>
      <c r="AQ3679" s="2"/>
      <c r="AR3679" s="2"/>
      <c r="AS3679" s="2"/>
      <c r="AT3679" s="2"/>
      <c r="AU3679" s="2"/>
      <c r="AV3679" s="2"/>
      <c r="AW3679" s="2"/>
    </row>
    <row r="3680" spans="1:49">
      <c r="A3680" s="1"/>
      <c r="C3680" s="2"/>
      <c r="D3680" s="2"/>
      <c r="E3680" s="2"/>
      <c r="J3680" s="2"/>
      <c r="K3680" s="2"/>
      <c r="L3680" s="2"/>
      <c r="M3680" s="2"/>
      <c r="N3680" s="2"/>
      <c r="O3680" s="2"/>
      <c r="P3680" s="2"/>
      <c r="Q3680" s="2"/>
      <c r="R3680" s="2"/>
      <c r="S3680" s="2"/>
      <c r="T3680" s="2"/>
      <c r="W3680" s="2"/>
      <c r="X3680" s="2"/>
      <c r="Y3680" s="2"/>
      <c r="Z3680" s="2"/>
      <c r="AA3680" s="2"/>
      <c r="AB3680" s="2"/>
      <c r="AC3680" s="4"/>
      <c r="AD3680" s="2"/>
      <c r="AE3680" s="2"/>
      <c r="AF3680" s="2"/>
      <c r="AG3680" s="2"/>
      <c r="AH3680" s="2"/>
      <c r="AI3680" s="2"/>
      <c r="AJ3680" s="2"/>
      <c r="AK3680" s="2"/>
      <c r="AL3680" s="2"/>
      <c r="AM3680" s="2"/>
      <c r="AN3680" s="2"/>
      <c r="AO3680" s="2"/>
      <c r="AP3680" s="2"/>
      <c r="AQ3680" s="2"/>
      <c r="AR3680" s="2"/>
      <c r="AS3680" s="2"/>
      <c r="AT3680" s="2"/>
      <c r="AU3680" s="2"/>
      <c r="AV3680" s="2"/>
      <c r="AW3680" s="2"/>
    </row>
    <row r="3681" spans="1:49">
      <c r="A3681" s="1"/>
      <c r="C3681" s="2"/>
      <c r="D3681" s="2"/>
      <c r="E3681" s="2"/>
      <c r="J3681" s="2"/>
      <c r="K3681" s="2"/>
      <c r="L3681" s="2"/>
      <c r="M3681" s="2"/>
      <c r="N3681" s="2"/>
      <c r="O3681" s="2"/>
      <c r="P3681" s="2"/>
      <c r="Q3681" s="2"/>
      <c r="R3681" s="2"/>
      <c r="S3681" s="2"/>
      <c r="T3681" s="2"/>
      <c r="W3681" s="2"/>
      <c r="X3681" s="2"/>
      <c r="Y3681" s="2"/>
      <c r="Z3681" s="2"/>
      <c r="AA3681" s="2"/>
      <c r="AB3681" s="2"/>
      <c r="AC3681" s="4"/>
      <c r="AD3681" s="2"/>
      <c r="AE3681" s="2"/>
      <c r="AF3681" s="2"/>
      <c r="AG3681" s="2"/>
      <c r="AH3681" s="2"/>
      <c r="AI3681" s="2"/>
      <c r="AJ3681" s="2"/>
      <c r="AK3681" s="2"/>
      <c r="AL3681" s="2"/>
      <c r="AM3681" s="2"/>
      <c r="AN3681" s="2"/>
      <c r="AO3681" s="2"/>
      <c r="AP3681" s="2"/>
      <c r="AQ3681" s="2"/>
      <c r="AR3681" s="2"/>
      <c r="AS3681" s="2"/>
      <c r="AT3681" s="2"/>
      <c r="AU3681" s="2"/>
      <c r="AV3681" s="2"/>
      <c r="AW3681" s="2"/>
    </row>
    <row r="3682" spans="1:49">
      <c r="A3682" s="1"/>
      <c r="C3682" s="2"/>
      <c r="D3682" s="2"/>
      <c r="E3682" s="2"/>
      <c r="J3682" s="2"/>
      <c r="K3682" s="2"/>
      <c r="L3682" s="2"/>
      <c r="M3682" s="2"/>
      <c r="N3682" s="2"/>
      <c r="O3682" s="2"/>
      <c r="P3682" s="2"/>
      <c r="Q3682" s="2"/>
      <c r="R3682" s="2"/>
      <c r="S3682" s="2"/>
      <c r="T3682" s="2"/>
      <c r="W3682" s="2"/>
      <c r="X3682" s="2"/>
      <c r="Y3682" s="2"/>
      <c r="Z3682" s="2"/>
      <c r="AA3682" s="2"/>
      <c r="AB3682" s="2"/>
      <c r="AC3682" s="4"/>
      <c r="AD3682" s="2"/>
      <c r="AE3682" s="2"/>
      <c r="AF3682" s="2"/>
      <c r="AG3682" s="2"/>
      <c r="AH3682" s="2"/>
      <c r="AI3682" s="2"/>
      <c r="AJ3682" s="2"/>
      <c r="AK3682" s="2"/>
      <c r="AL3682" s="2"/>
      <c r="AM3682" s="2"/>
      <c r="AN3682" s="2"/>
      <c r="AO3682" s="2"/>
      <c r="AP3682" s="2"/>
      <c r="AQ3682" s="2"/>
      <c r="AR3682" s="2"/>
      <c r="AS3682" s="2"/>
      <c r="AT3682" s="2"/>
      <c r="AU3682" s="2"/>
      <c r="AV3682" s="2"/>
      <c r="AW3682" s="2"/>
    </row>
    <row r="3683" spans="1:49">
      <c r="A3683" s="1"/>
      <c r="C3683" s="2"/>
      <c r="D3683" s="2"/>
      <c r="E3683" s="2"/>
      <c r="J3683" s="2"/>
      <c r="K3683" s="2"/>
      <c r="L3683" s="2"/>
      <c r="M3683" s="2"/>
      <c r="N3683" s="2"/>
      <c r="O3683" s="2"/>
      <c r="P3683" s="2"/>
      <c r="Q3683" s="2"/>
      <c r="R3683" s="2"/>
      <c r="S3683" s="2"/>
      <c r="T3683" s="2"/>
      <c r="W3683" s="2"/>
      <c r="X3683" s="2"/>
      <c r="Y3683" s="2"/>
      <c r="Z3683" s="2"/>
      <c r="AA3683" s="2"/>
      <c r="AB3683" s="2"/>
      <c r="AC3683" s="4"/>
      <c r="AD3683" s="2"/>
      <c r="AE3683" s="2"/>
      <c r="AF3683" s="2"/>
      <c r="AG3683" s="2"/>
      <c r="AH3683" s="2"/>
      <c r="AI3683" s="2"/>
      <c r="AJ3683" s="2"/>
      <c r="AK3683" s="2"/>
      <c r="AL3683" s="2"/>
      <c r="AM3683" s="2"/>
      <c r="AN3683" s="2"/>
      <c r="AO3683" s="2"/>
      <c r="AP3683" s="2"/>
      <c r="AQ3683" s="2"/>
      <c r="AR3683" s="2"/>
      <c r="AS3683" s="2"/>
      <c r="AT3683" s="2"/>
      <c r="AU3683" s="2"/>
      <c r="AV3683" s="2"/>
      <c r="AW3683" s="2"/>
    </row>
    <row r="3684" spans="1:49">
      <c r="A3684" s="1"/>
      <c r="C3684" s="2"/>
      <c r="D3684" s="2"/>
      <c r="E3684" s="2"/>
      <c r="J3684" s="2"/>
      <c r="K3684" s="2"/>
      <c r="L3684" s="2"/>
      <c r="M3684" s="2"/>
      <c r="N3684" s="2"/>
      <c r="O3684" s="2"/>
      <c r="P3684" s="2"/>
      <c r="Q3684" s="2"/>
      <c r="R3684" s="2"/>
      <c r="S3684" s="2"/>
      <c r="T3684" s="2"/>
      <c r="W3684" s="2"/>
      <c r="X3684" s="2"/>
      <c r="Y3684" s="2"/>
      <c r="Z3684" s="2"/>
      <c r="AA3684" s="2"/>
      <c r="AB3684" s="2"/>
      <c r="AC3684" s="4"/>
      <c r="AD3684" s="2"/>
      <c r="AE3684" s="2"/>
      <c r="AF3684" s="2"/>
      <c r="AG3684" s="2"/>
      <c r="AH3684" s="2"/>
      <c r="AI3684" s="2"/>
      <c r="AJ3684" s="2"/>
      <c r="AK3684" s="2"/>
      <c r="AL3684" s="2"/>
      <c r="AM3684" s="2"/>
      <c r="AN3684" s="2"/>
      <c r="AO3684" s="2"/>
      <c r="AP3684" s="2"/>
      <c r="AQ3684" s="2"/>
      <c r="AR3684" s="2"/>
      <c r="AS3684" s="2"/>
      <c r="AT3684" s="2"/>
      <c r="AU3684" s="2"/>
      <c r="AV3684" s="2"/>
      <c r="AW3684" s="2"/>
    </row>
    <row r="3685" spans="1:49">
      <c r="A3685" s="1"/>
      <c r="C3685" s="2"/>
      <c r="D3685" s="2"/>
      <c r="E3685" s="2"/>
      <c r="J3685" s="2"/>
      <c r="K3685" s="2"/>
      <c r="L3685" s="2"/>
      <c r="M3685" s="2"/>
      <c r="N3685" s="2"/>
      <c r="O3685" s="2"/>
      <c r="P3685" s="2"/>
      <c r="Q3685" s="2"/>
      <c r="R3685" s="2"/>
      <c r="S3685" s="2"/>
      <c r="T3685" s="2"/>
      <c r="W3685" s="2"/>
      <c r="X3685" s="2"/>
      <c r="Y3685" s="2"/>
      <c r="Z3685" s="2"/>
      <c r="AA3685" s="2"/>
      <c r="AB3685" s="2"/>
      <c r="AC3685" s="4"/>
      <c r="AD3685" s="2"/>
      <c r="AE3685" s="2"/>
      <c r="AF3685" s="2"/>
      <c r="AG3685" s="2"/>
      <c r="AH3685" s="2"/>
      <c r="AI3685" s="2"/>
      <c r="AJ3685" s="2"/>
      <c r="AK3685" s="2"/>
      <c r="AL3685" s="2"/>
      <c r="AM3685" s="2"/>
      <c r="AN3685" s="2"/>
      <c r="AO3685" s="2"/>
      <c r="AP3685" s="2"/>
      <c r="AQ3685" s="2"/>
      <c r="AR3685" s="2"/>
      <c r="AS3685" s="2"/>
      <c r="AT3685" s="2"/>
      <c r="AU3685" s="2"/>
      <c r="AV3685" s="2"/>
      <c r="AW3685" s="2"/>
    </row>
    <row r="3686" spans="1:49">
      <c r="A3686" s="1"/>
      <c r="C3686" s="2"/>
      <c r="D3686" s="2"/>
      <c r="E3686" s="2"/>
      <c r="J3686" s="2"/>
      <c r="K3686" s="2"/>
      <c r="L3686" s="2"/>
      <c r="M3686" s="2"/>
      <c r="N3686" s="2"/>
      <c r="O3686" s="2"/>
      <c r="P3686" s="2"/>
      <c r="Q3686" s="2"/>
      <c r="R3686" s="2"/>
      <c r="S3686" s="2"/>
      <c r="T3686" s="2"/>
      <c r="W3686" s="2"/>
      <c r="X3686" s="2"/>
      <c r="Y3686" s="2"/>
      <c r="Z3686" s="2"/>
      <c r="AA3686" s="2"/>
      <c r="AB3686" s="2"/>
      <c r="AC3686" s="4"/>
      <c r="AD3686" s="2"/>
      <c r="AE3686" s="2"/>
      <c r="AF3686" s="2"/>
      <c r="AG3686" s="2"/>
      <c r="AH3686" s="2"/>
      <c r="AI3686" s="2"/>
      <c r="AJ3686" s="2"/>
      <c r="AK3686" s="2"/>
      <c r="AL3686" s="2"/>
      <c r="AM3686" s="2"/>
      <c r="AN3686" s="2"/>
      <c r="AO3686" s="2"/>
      <c r="AP3686" s="2"/>
      <c r="AQ3686" s="2"/>
      <c r="AR3686" s="2"/>
      <c r="AS3686" s="2"/>
      <c r="AT3686" s="2"/>
      <c r="AU3686" s="2"/>
      <c r="AV3686" s="2"/>
      <c r="AW3686" s="2"/>
    </row>
    <row r="3687" spans="1:49">
      <c r="A3687" s="1"/>
      <c r="C3687" s="2"/>
      <c r="D3687" s="2"/>
      <c r="E3687" s="2"/>
      <c r="J3687" s="2"/>
      <c r="K3687" s="2"/>
      <c r="L3687" s="2"/>
      <c r="M3687" s="2"/>
      <c r="N3687" s="2"/>
      <c r="O3687" s="2"/>
      <c r="P3687" s="2"/>
      <c r="Q3687" s="2"/>
      <c r="R3687" s="2"/>
      <c r="S3687" s="2"/>
      <c r="T3687" s="2"/>
      <c r="W3687" s="2"/>
      <c r="X3687" s="2"/>
      <c r="Y3687" s="2"/>
      <c r="Z3687" s="2"/>
      <c r="AA3687" s="2"/>
      <c r="AB3687" s="2"/>
      <c r="AC3687" s="4"/>
      <c r="AD3687" s="2"/>
      <c r="AE3687" s="2"/>
      <c r="AF3687" s="2"/>
      <c r="AG3687" s="2"/>
      <c r="AH3687" s="2"/>
      <c r="AI3687" s="2"/>
      <c r="AJ3687" s="2"/>
      <c r="AK3687" s="2"/>
      <c r="AL3687" s="2"/>
      <c r="AM3687" s="2"/>
      <c r="AN3687" s="2"/>
      <c r="AO3687" s="2"/>
      <c r="AP3687" s="2"/>
      <c r="AQ3687" s="2"/>
      <c r="AR3687" s="2"/>
      <c r="AS3687" s="2"/>
      <c r="AT3687" s="2"/>
      <c r="AU3687" s="2"/>
      <c r="AV3687" s="2"/>
      <c r="AW3687" s="2"/>
    </row>
    <row r="3688" spans="1:49">
      <c r="A3688" s="1"/>
      <c r="C3688" s="2"/>
      <c r="D3688" s="2"/>
      <c r="E3688" s="2"/>
      <c r="J3688" s="2"/>
      <c r="K3688" s="2"/>
      <c r="L3688" s="2"/>
      <c r="M3688" s="2"/>
      <c r="N3688" s="2"/>
      <c r="O3688" s="2"/>
      <c r="P3688" s="2"/>
      <c r="Q3688" s="2"/>
      <c r="R3688" s="2"/>
      <c r="S3688" s="2"/>
      <c r="T3688" s="2"/>
      <c r="W3688" s="2"/>
      <c r="X3688" s="2"/>
      <c r="Y3688" s="2"/>
      <c r="Z3688" s="2"/>
      <c r="AA3688" s="2"/>
      <c r="AB3688" s="2"/>
      <c r="AC3688" s="4"/>
      <c r="AD3688" s="2"/>
      <c r="AE3688" s="2"/>
      <c r="AF3688" s="2"/>
      <c r="AG3688" s="2"/>
      <c r="AH3688" s="2"/>
      <c r="AI3688" s="2"/>
      <c r="AJ3688" s="2"/>
      <c r="AK3688" s="2"/>
      <c r="AL3688" s="2"/>
      <c r="AM3688" s="2"/>
      <c r="AN3688" s="2"/>
      <c r="AO3688" s="2"/>
      <c r="AP3688" s="2"/>
      <c r="AQ3688" s="2"/>
      <c r="AR3688" s="2"/>
      <c r="AS3688" s="2"/>
      <c r="AT3688" s="2"/>
      <c r="AU3688" s="2"/>
      <c r="AV3688" s="2"/>
      <c r="AW3688" s="2"/>
    </row>
    <row r="3689" spans="1:49">
      <c r="A3689" s="1"/>
      <c r="C3689" s="2"/>
      <c r="D3689" s="2"/>
      <c r="E3689" s="2"/>
      <c r="J3689" s="2"/>
      <c r="K3689" s="2"/>
      <c r="L3689" s="2"/>
      <c r="M3689" s="2"/>
      <c r="N3689" s="2"/>
      <c r="O3689" s="2"/>
      <c r="P3689" s="2"/>
      <c r="Q3689" s="2"/>
      <c r="R3689" s="2"/>
      <c r="S3689" s="2"/>
      <c r="T3689" s="2"/>
      <c r="W3689" s="2"/>
      <c r="X3689" s="2"/>
      <c r="Y3689" s="2"/>
      <c r="Z3689" s="2"/>
      <c r="AA3689" s="2"/>
      <c r="AB3689" s="2"/>
      <c r="AC3689" s="4"/>
      <c r="AD3689" s="2"/>
      <c r="AE3689" s="2"/>
      <c r="AF3689" s="2"/>
      <c r="AG3689" s="2"/>
      <c r="AH3689" s="2"/>
      <c r="AI3689" s="2"/>
      <c r="AJ3689" s="2"/>
      <c r="AK3689" s="2"/>
      <c r="AL3689" s="2"/>
      <c r="AM3689" s="2"/>
      <c r="AN3689" s="2"/>
      <c r="AO3689" s="2"/>
      <c r="AP3689" s="2"/>
      <c r="AQ3689" s="2"/>
      <c r="AR3689" s="2"/>
      <c r="AS3689" s="2"/>
      <c r="AT3689" s="2"/>
      <c r="AU3689" s="2"/>
      <c r="AV3689" s="2"/>
      <c r="AW3689" s="2"/>
    </row>
    <row r="3690" spans="1:49">
      <c r="A3690" s="1"/>
      <c r="C3690" s="2"/>
      <c r="D3690" s="2"/>
      <c r="E3690" s="2"/>
      <c r="J3690" s="2"/>
      <c r="K3690" s="2"/>
      <c r="L3690" s="2"/>
      <c r="M3690" s="2"/>
      <c r="N3690" s="2"/>
      <c r="O3690" s="2"/>
      <c r="P3690" s="2"/>
      <c r="Q3690" s="2"/>
      <c r="R3690" s="2"/>
      <c r="S3690" s="2"/>
      <c r="T3690" s="2"/>
      <c r="W3690" s="2"/>
      <c r="X3690" s="2"/>
      <c r="Y3690" s="2"/>
      <c r="Z3690" s="2"/>
      <c r="AA3690" s="2"/>
      <c r="AB3690" s="2"/>
      <c r="AC3690" s="4"/>
      <c r="AD3690" s="2"/>
      <c r="AE3690" s="2"/>
      <c r="AF3690" s="2"/>
      <c r="AG3690" s="2"/>
      <c r="AH3690" s="2"/>
      <c r="AI3690" s="2"/>
      <c r="AJ3690" s="2"/>
      <c r="AK3690" s="2"/>
      <c r="AL3690" s="2"/>
      <c r="AM3690" s="2"/>
      <c r="AN3690" s="2"/>
      <c r="AO3690" s="2"/>
      <c r="AP3690" s="2"/>
      <c r="AQ3690" s="2"/>
      <c r="AR3690" s="2"/>
      <c r="AS3690" s="2"/>
      <c r="AT3690" s="2"/>
      <c r="AU3690" s="2"/>
      <c r="AV3690" s="2"/>
      <c r="AW3690" s="2"/>
    </row>
    <row r="3691" spans="1:49">
      <c r="A3691" s="1"/>
      <c r="C3691" s="2"/>
      <c r="D3691" s="2"/>
      <c r="E3691" s="2"/>
      <c r="J3691" s="2"/>
      <c r="K3691" s="2"/>
      <c r="L3691" s="2"/>
      <c r="M3691" s="2"/>
      <c r="N3691" s="2"/>
      <c r="O3691" s="2"/>
      <c r="P3691" s="2"/>
      <c r="Q3691" s="2"/>
      <c r="R3691" s="2"/>
      <c r="S3691" s="2"/>
      <c r="T3691" s="2"/>
      <c r="W3691" s="2"/>
      <c r="X3691" s="2"/>
      <c r="Y3691" s="2"/>
      <c r="Z3691" s="2"/>
      <c r="AA3691" s="2"/>
      <c r="AB3691" s="2"/>
      <c r="AC3691" s="4"/>
      <c r="AD3691" s="2"/>
      <c r="AE3691" s="2"/>
      <c r="AF3691" s="2"/>
      <c r="AG3691" s="2"/>
      <c r="AH3691" s="2"/>
      <c r="AI3691" s="2"/>
      <c r="AJ3691" s="2"/>
      <c r="AK3691" s="2"/>
      <c r="AL3691" s="2"/>
      <c r="AM3691" s="2"/>
      <c r="AN3691" s="2"/>
      <c r="AO3691" s="2"/>
      <c r="AP3691" s="2"/>
      <c r="AQ3691" s="2"/>
      <c r="AR3691" s="2"/>
      <c r="AS3691" s="2"/>
      <c r="AT3691" s="2"/>
      <c r="AU3691" s="2"/>
      <c r="AV3691" s="2"/>
      <c r="AW3691" s="2"/>
    </row>
    <row r="3692" spans="1:49">
      <c r="A3692" s="1"/>
      <c r="C3692" s="2"/>
      <c r="D3692" s="2"/>
      <c r="E3692" s="2"/>
      <c r="J3692" s="2"/>
      <c r="K3692" s="2"/>
      <c r="L3692" s="2"/>
      <c r="M3692" s="2"/>
      <c r="N3692" s="2"/>
      <c r="O3692" s="2"/>
      <c r="P3692" s="2"/>
      <c r="Q3692" s="2"/>
      <c r="R3692" s="2"/>
      <c r="S3692" s="2"/>
      <c r="T3692" s="2"/>
      <c r="W3692" s="2"/>
      <c r="X3692" s="2"/>
      <c r="Y3692" s="2"/>
      <c r="Z3692" s="2"/>
      <c r="AA3692" s="2"/>
      <c r="AB3692" s="2"/>
      <c r="AC3692" s="4"/>
      <c r="AD3692" s="2"/>
      <c r="AE3692" s="2"/>
      <c r="AF3692" s="2"/>
      <c r="AG3692" s="2"/>
      <c r="AH3692" s="2"/>
      <c r="AI3692" s="2"/>
      <c r="AJ3692" s="2"/>
      <c r="AK3692" s="2"/>
      <c r="AL3692" s="2"/>
      <c r="AM3692" s="2"/>
      <c r="AN3692" s="2"/>
      <c r="AO3692" s="2"/>
      <c r="AP3692" s="2"/>
      <c r="AQ3692" s="2"/>
      <c r="AR3692" s="2"/>
      <c r="AS3692" s="2"/>
      <c r="AT3692" s="2"/>
      <c r="AU3692" s="2"/>
      <c r="AV3692" s="2"/>
      <c r="AW3692" s="2"/>
    </row>
    <row r="3693" spans="1:49">
      <c r="A3693" s="1"/>
      <c r="C3693" s="2"/>
      <c r="D3693" s="2"/>
      <c r="E3693" s="2"/>
      <c r="J3693" s="2"/>
      <c r="K3693" s="2"/>
      <c r="L3693" s="2"/>
      <c r="M3693" s="2"/>
      <c r="N3693" s="2"/>
      <c r="O3693" s="2"/>
      <c r="P3693" s="2"/>
      <c r="Q3693" s="2"/>
      <c r="R3693" s="2"/>
      <c r="S3693" s="2"/>
      <c r="T3693" s="2"/>
      <c r="W3693" s="2"/>
      <c r="X3693" s="2"/>
      <c r="Y3693" s="2"/>
      <c r="Z3693" s="2"/>
      <c r="AA3693" s="2"/>
      <c r="AB3693" s="2"/>
      <c r="AC3693" s="4"/>
      <c r="AD3693" s="2"/>
      <c r="AE3693" s="2"/>
      <c r="AF3693" s="2"/>
      <c r="AG3693" s="2"/>
      <c r="AH3693" s="2"/>
      <c r="AI3693" s="2"/>
      <c r="AJ3693" s="2"/>
      <c r="AK3693" s="2"/>
      <c r="AL3693" s="2"/>
      <c r="AM3693" s="2"/>
      <c r="AN3693" s="2"/>
      <c r="AO3693" s="2"/>
      <c r="AP3693" s="2"/>
      <c r="AQ3693" s="2"/>
      <c r="AR3693" s="2"/>
      <c r="AS3693" s="2"/>
      <c r="AT3693" s="2"/>
      <c r="AU3693" s="2"/>
      <c r="AV3693" s="2"/>
      <c r="AW3693" s="2"/>
    </row>
    <row r="3694" spans="1:49">
      <c r="A3694" s="1"/>
      <c r="C3694" s="2"/>
      <c r="D3694" s="2"/>
      <c r="E3694" s="2"/>
      <c r="J3694" s="2"/>
      <c r="K3694" s="2"/>
      <c r="L3694" s="2"/>
      <c r="M3694" s="2"/>
      <c r="N3694" s="2"/>
      <c r="O3694" s="2"/>
      <c r="P3694" s="2"/>
      <c r="Q3694" s="2"/>
      <c r="R3694" s="2"/>
      <c r="S3694" s="2"/>
      <c r="T3694" s="2"/>
      <c r="W3694" s="2"/>
      <c r="X3694" s="2"/>
      <c r="Y3694" s="2"/>
      <c r="Z3694" s="2"/>
      <c r="AA3694" s="2"/>
      <c r="AB3694" s="2"/>
      <c r="AC3694" s="4"/>
      <c r="AD3694" s="2"/>
      <c r="AE3694" s="2"/>
      <c r="AF3694" s="2"/>
      <c r="AG3694" s="2"/>
      <c r="AH3694" s="2"/>
      <c r="AI3694" s="2"/>
      <c r="AJ3694" s="2"/>
      <c r="AK3694" s="2"/>
      <c r="AL3694" s="2"/>
      <c r="AM3694" s="2"/>
      <c r="AN3694" s="2"/>
      <c r="AO3694" s="2"/>
      <c r="AP3694" s="2"/>
      <c r="AQ3694" s="2"/>
      <c r="AR3694" s="2"/>
      <c r="AS3694" s="2"/>
      <c r="AT3694" s="2"/>
      <c r="AU3694" s="2"/>
      <c r="AV3694" s="2"/>
      <c r="AW3694" s="2"/>
    </row>
    <row r="3695" spans="1:49">
      <c r="A3695" s="1"/>
      <c r="C3695" s="2"/>
      <c r="D3695" s="2"/>
      <c r="E3695" s="2"/>
      <c r="J3695" s="2"/>
      <c r="K3695" s="2"/>
      <c r="L3695" s="2"/>
      <c r="M3695" s="2"/>
      <c r="N3695" s="2"/>
      <c r="O3695" s="2"/>
      <c r="P3695" s="2"/>
      <c r="Q3695" s="2"/>
      <c r="R3695" s="2"/>
      <c r="S3695" s="2"/>
      <c r="T3695" s="2"/>
      <c r="W3695" s="2"/>
      <c r="X3695" s="2"/>
      <c r="Y3695" s="2"/>
      <c r="Z3695" s="2"/>
      <c r="AA3695" s="2"/>
      <c r="AB3695" s="2"/>
      <c r="AC3695" s="4"/>
      <c r="AD3695" s="2"/>
      <c r="AE3695" s="2"/>
      <c r="AF3695" s="2"/>
      <c r="AG3695" s="2"/>
      <c r="AH3695" s="2"/>
      <c r="AI3695" s="2"/>
      <c r="AJ3695" s="2"/>
      <c r="AK3695" s="2"/>
      <c r="AL3695" s="2"/>
      <c r="AM3695" s="2"/>
      <c r="AN3695" s="2"/>
      <c r="AO3695" s="2"/>
      <c r="AP3695" s="2"/>
      <c r="AQ3695" s="2"/>
      <c r="AR3695" s="2"/>
      <c r="AS3695" s="2"/>
      <c r="AT3695" s="2"/>
      <c r="AU3695" s="2"/>
      <c r="AV3695" s="2"/>
      <c r="AW3695" s="2"/>
    </row>
    <row r="3696" spans="1:49">
      <c r="A3696" s="1"/>
      <c r="C3696" s="2"/>
      <c r="D3696" s="2"/>
      <c r="E3696" s="2"/>
      <c r="J3696" s="2"/>
      <c r="K3696" s="2"/>
      <c r="L3696" s="2"/>
      <c r="M3696" s="2"/>
      <c r="N3696" s="2"/>
      <c r="O3696" s="2"/>
      <c r="P3696" s="2"/>
      <c r="Q3696" s="2"/>
      <c r="R3696" s="2"/>
      <c r="S3696" s="2"/>
      <c r="T3696" s="2"/>
      <c r="W3696" s="2"/>
      <c r="X3696" s="2"/>
      <c r="Y3696" s="2"/>
      <c r="Z3696" s="2"/>
      <c r="AA3696" s="2"/>
      <c r="AB3696" s="2"/>
      <c r="AC3696" s="4"/>
      <c r="AD3696" s="2"/>
      <c r="AE3696" s="2"/>
      <c r="AF3696" s="2"/>
      <c r="AG3696" s="2"/>
      <c r="AH3696" s="2"/>
      <c r="AI3696" s="2"/>
      <c r="AJ3696" s="2"/>
      <c r="AK3696" s="2"/>
      <c r="AL3696" s="2"/>
      <c r="AM3696" s="2"/>
      <c r="AN3696" s="2"/>
      <c r="AO3696" s="2"/>
      <c r="AP3696" s="2"/>
      <c r="AQ3696" s="2"/>
      <c r="AR3696" s="2"/>
      <c r="AS3696" s="2"/>
      <c r="AT3696" s="2"/>
      <c r="AU3696" s="2"/>
      <c r="AV3696" s="2"/>
      <c r="AW3696" s="2"/>
    </row>
    <row r="3697" spans="1:49">
      <c r="A3697" s="1"/>
      <c r="C3697" s="2"/>
      <c r="D3697" s="2"/>
      <c r="E3697" s="2"/>
      <c r="J3697" s="2"/>
      <c r="K3697" s="2"/>
      <c r="L3697" s="2"/>
      <c r="M3697" s="2"/>
      <c r="N3697" s="2"/>
      <c r="O3697" s="2"/>
      <c r="P3697" s="2"/>
      <c r="Q3697" s="2"/>
      <c r="R3697" s="2"/>
      <c r="S3697" s="2"/>
      <c r="T3697" s="2"/>
      <c r="W3697" s="2"/>
      <c r="X3697" s="2"/>
      <c r="Y3697" s="2"/>
      <c r="Z3697" s="2"/>
      <c r="AA3697" s="2"/>
      <c r="AB3697" s="2"/>
      <c r="AC3697" s="4"/>
      <c r="AD3697" s="2"/>
      <c r="AE3697" s="2"/>
      <c r="AF3697" s="2"/>
      <c r="AG3697" s="2"/>
      <c r="AH3697" s="2"/>
      <c r="AI3697" s="2"/>
      <c r="AJ3697" s="2"/>
      <c r="AK3697" s="2"/>
      <c r="AL3697" s="2"/>
      <c r="AM3697" s="2"/>
      <c r="AN3697" s="2"/>
      <c r="AO3697" s="2"/>
      <c r="AP3697" s="2"/>
      <c r="AQ3697" s="2"/>
      <c r="AR3697" s="2"/>
      <c r="AS3697" s="2"/>
      <c r="AT3697" s="2"/>
      <c r="AU3697" s="2"/>
      <c r="AV3697" s="2"/>
      <c r="AW3697" s="2"/>
    </row>
    <row r="3698" spans="1:49">
      <c r="A3698" s="1"/>
      <c r="C3698" s="2"/>
      <c r="D3698" s="2"/>
      <c r="E3698" s="2"/>
      <c r="J3698" s="2"/>
      <c r="K3698" s="2"/>
      <c r="L3698" s="2"/>
      <c r="M3698" s="2"/>
      <c r="N3698" s="2"/>
      <c r="O3698" s="2"/>
      <c r="P3698" s="2"/>
      <c r="Q3698" s="2"/>
      <c r="R3698" s="2"/>
      <c r="S3698" s="2"/>
      <c r="T3698" s="2"/>
      <c r="W3698" s="2"/>
      <c r="X3698" s="2"/>
      <c r="Y3698" s="2"/>
      <c r="Z3698" s="2"/>
      <c r="AA3698" s="2"/>
      <c r="AB3698" s="2"/>
      <c r="AC3698" s="4"/>
      <c r="AD3698" s="2"/>
      <c r="AE3698" s="2"/>
      <c r="AF3698" s="2"/>
      <c r="AG3698" s="2"/>
      <c r="AH3698" s="2"/>
      <c r="AI3698" s="2"/>
      <c r="AJ3698" s="2"/>
      <c r="AK3698" s="2"/>
      <c r="AL3698" s="2"/>
      <c r="AM3698" s="2"/>
      <c r="AN3698" s="2"/>
      <c r="AO3698" s="2"/>
      <c r="AP3698" s="2"/>
      <c r="AQ3698" s="2"/>
      <c r="AR3698" s="2"/>
      <c r="AS3698" s="2"/>
      <c r="AT3698" s="2"/>
      <c r="AU3698" s="2"/>
      <c r="AV3698" s="2"/>
      <c r="AW3698" s="2"/>
    </row>
    <row r="3699" spans="1:49">
      <c r="A3699" s="1"/>
      <c r="C3699" s="2"/>
      <c r="D3699" s="2"/>
      <c r="E3699" s="2"/>
      <c r="J3699" s="2"/>
      <c r="K3699" s="2"/>
      <c r="L3699" s="2"/>
      <c r="M3699" s="2"/>
      <c r="N3699" s="2"/>
      <c r="O3699" s="2"/>
      <c r="P3699" s="2"/>
      <c r="Q3699" s="2"/>
      <c r="R3699" s="2"/>
      <c r="S3699" s="2"/>
      <c r="T3699" s="2"/>
      <c r="W3699" s="2"/>
      <c r="X3699" s="2"/>
      <c r="Y3699" s="2"/>
      <c r="Z3699" s="2"/>
      <c r="AA3699" s="2"/>
      <c r="AB3699" s="2"/>
      <c r="AC3699" s="4"/>
      <c r="AD3699" s="2"/>
      <c r="AE3699" s="2"/>
      <c r="AF3699" s="2"/>
      <c r="AG3699" s="2"/>
      <c r="AH3699" s="2"/>
      <c r="AI3699" s="2"/>
      <c r="AJ3699" s="2"/>
      <c r="AK3699" s="2"/>
      <c r="AL3699" s="2"/>
      <c r="AM3699" s="2"/>
      <c r="AN3699" s="2"/>
      <c r="AO3699" s="2"/>
      <c r="AP3699" s="2"/>
      <c r="AQ3699" s="2"/>
      <c r="AR3699" s="2"/>
      <c r="AS3699" s="2"/>
      <c r="AT3699" s="2"/>
      <c r="AU3699" s="2"/>
      <c r="AV3699" s="2"/>
      <c r="AW3699" s="2"/>
    </row>
    <row r="3700" spans="1:49">
      <c r="A3700" s="1"/>
      <c r="C3700" s="2"/>
      <c r="D3700" s="2"/>
      <c r="E3700" s="2"/>
      <c r="J3700" s="2"/>
      <c r="K3700" s="2"/>
      <c r="L3700" s="2"/>
      <c r="M3700" s="2"/>
      <c r="N3700" s="2"/>
      <c r="O3700" s="2"/>
      <c r="P3700" s="2"/>
      <c r="Q3700" s="2"/>
      <c r="R3700" s="2"/>
      <c r="S3700" s="2"/>
      <c r="T3700" s="2"/>
      <c r="W3700" s="2"/>
      <c r="X3700" s="2"/>
      <c r="Y3700" s="2"/>
      <c r="Z3700" s="2"/>
      <c r="AA3700" s="2"/>
      <c r="AB3700" s="2"/>
      <c r="AC3700" s="4"/>
      <c r="AD3700" s="2"/>
      <c r="AE3700" s="2"/>
      <c r="AF3700" s="2"/>
      <c r="AG3700" s="2"/>
      <c r="AH3700" s="2"/>
      <c r="AI3700" s="2"/>
      <c r="AJ3700" s="2"/>
      <c r="AK3700" s="2"/>
      <c r="AL3700" s="2"/>
      <c r="AM3700" s="2"/>
      <c r="AN3700" s="2"/>
      <c r="AO3700" s="2"/>
      <c r="AP3700" s="2"/>
      <c r="AQ3700" s="2"/>
      <c r="AR3700" s="2"/>
      <c r="AS3700" s="2"/>
      <c r="AT3700" s="2"/>
      <c r="AU3700" s="2"/>
      <c r="AV3700" s="2"/>
      <c r="AW3700" s="2"/>
    </row>
    <row r="3701" spans="1:49">
      <c r="A3701" s="1"/>
      <c r="C3701" s="2"/>
      <c r="D3701" s="2"/>
      <c r="E3701" s="2"/>
      <c r="J3701" s="2"/>
      <c r="K3701" s="2"/>
      <c r="L3701" s="2"/>
      <c r="M3701" s="2"/>
      <c r="N3701" s="2"/>
      <c r="O3701" s="2"/>
      <c r="P3701" s="2"/>
      <c r="Q3701" s="2"/>
      <c r="R3701" s="2"/>
      <c r="S3701" s="2"/>
      <c r="T3701" s="2"/>
      <c r="W3701" s="2"/>
      <c r="X3701" s="2"/>
      <c r="Y3701" s="2"/>
      <c r="Z3701" s="2"/>
      <c r="AA3701" s="2"/>
      <c r="AB3701" s="2"/>
      <c r="AC3701" s="4"/>
      <c r="AD3701" s="2"/>
      <c r="AE3701" s="2"/>
      <c r="AF3701" s="2"/>
      <c r="AG3701" s="2"/>
      <c r="AH3701" s="2"/>
      <c r="AI3701" s="2"/>
      <c r="AJ3701" s="2"/>
      <c r="AK3701" s="2"/>
      <c r="AL3701" s="2"/>
      <c r="AM3701" s="2"/>
      <c r="AN3701" s="2"/>
      <c r="AO3701" s="2"/>
      <c r="AP3701" s="2"/>
      <c r="AQ3701" s="2"/>
      <c r="AR3701" s="2"/>
      <c r="AS3701" s="2"/>
      <c r="AT3701" s="2"/>
      <c r="AU3701" s="2"/>
      <c r="AV3701" s="2"/>
      <c r="AW3701" s="2"/>
    </row>
    <row r="3702" spans="1:49">
      <c r="A3702" s="1"/>
      <c r="C3702" s="2"/>
      <c r="D3702" s="2"/>
      <c r="E3702" s="2"/>
      <c r="J3702" s="2"/>
      <c r="K3702" s="2"/>
      <c r="L3702" s="2"/>
      <c r="M3702" s="2"/>
      <c r="N3702" s="2"/>
      <c r="O3702" s="2"/>
      <c r="P3702" s="2"/>
      <c r="Q3702" s="2"/>
      <c r="R3702" s="2"/>
      <c r="S3702" s="2"/>
      <c r="T3702" s="2"/>
      <c r="W3702" s="2"/>
      <c r="X3702" s="2"/>
      <c r="Y3702" s="2"/>
      <c r="Z3702" s="2"/>
      <c r="AA3702" s="2"/>
      <c r="AB3702" s="2"/>
      <c r="AC3702" s="4"/>
      <c r="AD3702" s="2"/>
      <c r="AE3702" s="2"/>
      <c r="AF3702" s="2"/>
      <c r="AG3702" s="2"/>
      <c r="AH3702" s="2"/>
      <c r="AI3702" s="2"/>
      <c r="AJ3702" s="2"/>
      <c r="AK3702" s="2"/>
      <c r="AL3702" s="2"/>
      <c r="AM3702" s="2"/>
      <c r="AN3702" s="2"/>
      <c r="AO3702" s="2"/>
      <c r="AP3702" s="2"/>
      <c r="AQ3702" s="2"/>
      <c r="AR3702" s="2"/>
      <c r="AS3702" s="2"/>
      <c r="AT3702" s="2"/>
      <c r="AU3702" s="2"/>
      <c r="AV3702" s="2"/>
      <c r="AW3702" s="2"/>
    </row>
    <row r="3703" spans="1:49">
      <c r="A3703" s="1"/>
      <c r="C3703" s="2"/>
      <c r="D3703" s="2"/>
      <c r="E3703" s="2"/>
      <c r="J3703" s="2"/>
      <c r="K3703" s="2"/>
      <c r="L3703" s="2"/>
      <c r="M3703" s="2"/>
      <c r="N3703" s="2"/>
      <c r="O3703" s="2"/>
      <c r="P3703" s="2"/>
      <c r="Q3703" s="2"/>
      <c r="R3703" s="2"/>
      <c r="S3703" s="2"/>
      <c r="T3703" s="2"/>
      <c r="W3703" s="2"/>
      <c r="X3703" s="2"/>
      <c r="Y3703" s="2"/>
      <c r="Z3703" s="2"/>
      <c r="AA3703" s="2"/>
      <c r="AB3703" s="2"/>
      <c r="AC3703" s="4"/>
      <c r="AD3703" s="2"/>
      <c r="AE3703" s="2"/>
      <c r="AF3703" s="2"/>
      <c r="AG3703" s="2"/>
      <c r="AH3703" s="2"/>
      <c r="AI3703" s="2"/>
      <c r="AJ3703" s="2"/>
      <c r="AK3703" s="2"/>
      <c r="AL3703" s="2"/>
      <c r="AM3703" s="2"/>
      <c r="AN3703" s="2"/>
      <c r="AO3703" s="2"/>
      <c r="AP3703" s="2"/>
      <c r="AQ3703" s="2"/>
      <c r="AR3703" s="2"/>
      <c r="AS3703" s="2"/>
      <c r="AT3703" s="2"/>
      <c r="AU3703" s="2"/>
      <c r="AV3703" s="2"/>
      <c r="AW3703" s="2"/>
    </row>
    <row r="3704" spans="1:49">
      <c r="A3704" s="1"/>
      <c r="C3704" s="2"/>
      <c r="D3704" s="2"/>
      <c r="E3704" s="2"/>
      <c r="J3704" s="2"/>
      <c r="K3704" s="2"/>
      <c r="L3704" s="2"/>
      <c r="M3704" s="2"/>
      <c r="N3704" s="2"/>
      <c r="O3704" s="2"/>
      <c r="P3704" s="2"/>
      <c r="Q3704" s="2"/>
      <c r="R3704" s="2"/>
      <c r="S3704" s="2"/>
      <c r="T3704" s="2"/>
      <c r="W3704" s="2"/>
      <c r="X3704" s="2"/>
      <c r="Y3704" s="2"/>
      <c r="Z3704" s="2"/>
      <c r="AA3704" s="2"/>
      <c r="AB3704" s="2"/>
      <c r="AC3704" s="4"/>
      <c r="AD3704" s="2"/>
      <c r="AE3704" s="2"/>
      <c r="AF3704" s="2"/>
      <c r="AG3704" s="2"/>
      <c r="AH3704" s="2"/>
      <c r="AI3704" s="2"/>
      <c r="AJ3704" s="2"/>
      <c r="AK3704" s="2"/>
      <c r="AL3704" s="2"/>
      <c r="AM3704" s="2"/>
      <c r="AN3704" s="2"/>
      <c r="AO3704" s="2"/>
      <c r="AP3704" s="2"/>
      <c r="AQ3704" s="2"/>
      <c r="AR3704" s="2"/>
      <c r="AS3704" s="2"/>
      <c r="AT3704" s="2"/>
      <c r="AU3704" s="2"/>
      <c r="AV3704" s="2"/>
      <c r="AW3704" s="2"/>
    </row>
    <row r="3705" spans="1:49">
      <c r="A3705" s="1"/>
      <c r="C3705" s="2"/>
      <c r="D3705" s="2"/>
      <c r="E3705" s="2"/>
      <c r="J3705" s="2"/>
      <c r="K3705" s="2"/>
      <c r="L3705" s="2"/>
      <c r="M3705" s="2"/>
      <c r="N3705" s="2"/>
      <c r="O3705" s="2"/>
      <c r="P3705" s="2"/>
      <c r="Q3705" s="2"/>
      <c r="R3705" s="2"/>
      <c r="S3705" s="2"/>
      <c r="T3705" s="2"/>
      <c r="W3705" s="2"/>
      <c r="X3705" s="2"/>
      <c r="Y3705" s="2"/>
      <c r="Z3705" s="2"/>
      <c r="AA3705" s="2"/>
      <c r="AB3705" s="2"/>
      <c r="AC3705" s="4"/>
      <c r="AD3705" s="2"/>
      <c r="AE3705" s="2"/>
      <c r="AF3705" s="2"/>
      <c r="AG3705" s="2"/>
      <c r="AH3705" s="2"/>
      <c r="AI3705" s="2"/>
      <c r="AJ3705" s="2"/>
      <c r="AK3705" s="2"/>
      <c r="AL3705" s="2"/>
      <c r="AM3705" s="2"/>
      <c r="AN3705" s="2"/>
      <c r="AO3705" s="2"/>
      <c r="AP3705" s="2"/>
      <c r="AQ3705" s="2"/>
      <c r="AR3705" s="2"/>
      <c r="AS3705" s="2"/>
      <c r="AT3705" s="2"/>
      <c r="AU3705" s="2"/>
      <c r="AV3705" s="2"/>
      <c r="AW3705" s="2"/>
    </row>
    <row r="3706" spans="1:49">
      <c r="A3706" s="1"/>
      <c r="C3706" s="2"/>
      <c r="D3706" s="2"/>
      <c r="E3706" s="2"/>
      <c r="J3706" s="2"/>
      <c r="K3706" s="2"/>
      <c r="L3706" s="2"/>
      <c r="M3706" s="2"/>
      <c r="N3706" s="2"/>
      <c r="O3706" s="2"/>
      <c r="P3706" s="2"/>
      <c r="Q3706" s="2"/>
      <c r="R3706" s="2"/>
      <c r="S3706" s="2"/>
      <c r="T3706" s="2"/>
      <c r="W3706" s="2"/>
      <c r="X3706" s="2"/>
      <c r="Y3706" s="2"/>
      <c r="Z3706" s="2"/>
      <c r="AA3706" s="2"/>
      <c r="AB3706" s="2"/>
      <c r="AC3706" s="4"/>
      <c r="AD3706" s="2"/>
      <c r="AE3706" s="2"/>
      <c r="AF3706" s="2"/>
      <c r="AG3706" s="2"/>
      <c r="AH3706" s="2"/>
      <c r="AI3706" s="2"/>
      <c r="AJ3706" s="2"/>
      <c r="AK3706" s="2"/>
      <c r="AL3706" s="2"/>
      <c r="AM3706" s="2"/>
      <c r="AN3706" s="2"/>
      <c r="AO3706" s="2"/>
      <c r="AP3706" s="2"/>
      <c r="AQ3706" s="2"/>
      <c r="AR3706" s="2"/>
      <c r="AS3706" s="2"/>
      <c r="AT3706" s="2"/>
      <c r="AU3706" s="2"/>
      <c r="AV3706" s="2"/>
      <c r="AW3706" s="2"/>
    </row>
    <row r="3707" spans="1:49">
      <c r="A3707" s="1"/>
      <c r="C3707" s="2"/>
      <c r="D3707" s="2"/>
      <c r="E3707" s="2"/>
      <c r="J3707" s="2"/>
      <c r="K3707" s="2"/>
      <c r="L3707" s="2"/>
      <c r="M3707" s="2"/>
      <c r="N3707" s="2"/>
      <c r="O3707" s="2"/>
      <c r="P3707" s="2"/>
      <c r="Q3707" s="2"/>
      <c r="R3707" s="2"/>
      <c r="S3707" s="2"/>
      <c r="T3707" s="2"/>
      <c r="W3707" s="2"/>
      <c r="X3707" s="2"/>
      <c r="Y3707" s="2"/>
      <c r="Z3707" s="2"/>
      <c r="AA3707" s="2"/>
      <c r="AB3707" s="2"/>
      <c r="AC3707" s="4"/>
      <c r="AD3707" s="2"/>
      <c r="AE3707" s="2"/>
      <c r="AF3707" s="2"/>
      <c r="AG3707" s="2"/>
      <c r="AH3707" s="2"/>
      <c r="AI3707" s="2"/>
      <c r="AJ3707" s="2"/>
      <c r="AK3707" s="2"/>
      <c r="AL3707" s="2"/>
      <c r="AM3707" s="2"/>
      <c r="AN3707" s="2"/>
      <c r="AO3707" s="2"/>
      <c r="AP3707" s="2"/>
      <c r="AQ3707" s="2"/>
      <c r="AR3707" s="2"/>
      <c r="AS3707" s="2"/>
      <c r="AT3707" s="2"/>
      <c r="AU3707" s="2"/>
      <c r="AV3707" s="2"/>
      <c r="AW3707" s="2"/>
    </row>
    <row r="3708" spans="1:49">
      <c r="A3708" s="1"/>
      <c r="C3708" s="2"/>
      <c r="D3708" s="2"/>
      <c r="E3708" s="2"/>
      <c r="J3708" s="2"/>
      <c r="K3708" s="2"/>
      <c r="L3708" s="2"/>
      <c r="M3708" s="2"/>
      <c r="N3708" s="2"/>
      <c r="O3708" s="2"/>
      <c r="P3708" s="2"/>
      <c r="Q3708" s="2"/>
      <c r="R3708" s="2"/>
      <c r="S3708" s="2"/>
      <c r="T3708" s="2"/>
      <c r="W3708" s="2"/>
      <c r="X3708" s="2"/>
      <c r="Y3708" s="2"/>
      <c r="Z3708" s="2"/>
      <c r="AA3708" s="2"/>
      <c r="AB3708" s="2"/>
      <c r="AC3708" s="4"/>
      <c r="AD3708" s="2"/>
      <c r="AE3708" s="2"/>
      <c r="AF3708" s="2"/>
      <c r="AG3708" s="2"/>
      <c r="AH3708" s="2"/>
      <c r="AI3708" s="2"/>
      <c r="AJ3708" s="2"/>
      <c r="AK3708" s="2"/>
      <c r="AL3708" s="2"/>
      <c r="AM3708" s="2"/>
      <c r="AN3708" s="2"/>
      <c r="AO3708" s="2"/>
      <c r="AP3708" s="2"/>
      <c r="AQ3708" s="2"/>
      <c r="AR3708" s="2"/>
      <c r="AS3708" s="2"/>
      <c r="AT3708" s="2"/>
      <c r="AU3708" s="2"/>
      <c r="AV3708" s="2"/>
      <c r="AW3708" s="2"/>
    </row>
    <row r="3709" spans="1:49">
      <c r="A3709" s="1"/>
      <c r="C3709" s="2"/>
      <c r="D3709" s="2"/>
      <c r="E3709" s="2"/>
      <c r="J3709" s="2"/>
      <c r="K3709" s="2"/>
      <c r="L3709" s="2"/>
      <c r="M3709" s="2"/>
      <c r="N3709" s="2"/>
      <c r="O3709" s="2"/>
      <c r="P3709" s="2"/>
      <c r="Q3709" s="2"/>
      <c r="R3709" s="2"/>
      <c r="S3709" s="2"/>
      <c r="T3709" s="2"/>
      <c r="W3709" s="2"/>
      <c r="X3709" s="2"/>
      <c r="Y3709" s="2"/>
      <c r="Z3709" s="2"/>
      <c r="AA3709" s="2"/>
      <c r="AB3709" s="2"/>
      <c r="AC3709" s="4"/>
      <c r="AD3709" s="2"/>
      <c r="AE3709" s="2"/>
      <c r="AF3709" s="2"/>
      <c r="AG3709" s="2"/>
      <c r="AH3709" s="2"/>
      <c r="AI3709" s="2"/>
      <c r="AJ3709" s="2"/>
      <c r="AK3709" s="2"/>
      <c r="AL3709" s="2"/>
      <c r="AM3709" s="2"/>
      <c r="AN3709" s="2"/>
      <c r="AO3709" s="2"/>
      <c r="AP3709" s="2"/>
      <c r="AQ3709" s="2"/>
      <c r="AR3709" s="2"/>
      <c r="AS3709" s="2"/>
      <c r="AT3709" s="2"/>
      <c r="AU3709" s="2"/>
      <c r="AV3709" s="2"/>
      <c r="AW3709" s="2"/>
    </row>
    <row r="3710" spans="1:49">
      <c r="A3710" s="1"/>
      <c r="C3710" s="2"/>
      <c r="D3710" s="2"/>
      <c r="E3710" s="2"/>
      <c r="J3710" s="2"/>
      <c r="K3710" s="2"/>
      <c r="L3710" s="2"/>
      <c r="M3710" s="2"/>
      <c r="N3710" s="2"/>
      <c r="O3710" s="2"/>
      <c r="P3710" s="2"/>
      <c r="Q3710" s="2"/>
      <c r="R3710" s="2"/>
      <c r="S3710" s="2"/>
      <c r="T3710" s="2"/>
      <c r="W3710" s="2"/>
      <c r="X3710" s="2"/>
      <c r="Y3710" s="2"/>
      <c r="Z3710" s="2"/>
      <c r="AA3710" s="2"/>
      <c r="AB3710" s="2"/>
      <c r="AC3710" s="4"/>
      <c r="AD3710" s="2"/>
      <c r="AE3710" s="2"/>
      <c r="AF3710" s="2"/>
      <c r="AG3710" s="2"/>
      <c r="AH3710" s="2"/>
      <c r="AI3710" s="2"/>
      <c r="AJ3710" s="2"/>
      <c r="AK3710" s="2"/>
      <c r="AL3710" s="2"/>
      <c r="AM3710" s="2"/>
      <c r="AN3710" s="2"/>
      <c r="AO3710" s="2"/>
      <c r="AP3710" s="2"/>
      <c r="AQ3710" s="2"/>
      <c r="AR3710" s="2"/>
      <c r="AS3710" s="2"/>
      <c r="AT3710" s="2"/>
      <c r="AU3710" s="2"/>
      <c r="AV3710" s="2"/>
      <c r="AW3710" s="2"/>
    </row>
    <row r="3711" spans="1:49">
      <c r="A3711" s="1"/>
      <c r="C3711" s="2"/>
      <c r="D3711" s="2"/>
      <c r="E3711" s="2"/>
      <c r="J3711" s="2"/>
      <c r="K3711" s="2"/>
      <c r="L3711" s="2"/>
      <c r="M3711" s="2"/>
      <c r="N3711" s="2"/>
      <c r="O3711" s="2"/>
      <c r="P3711" s="2"/>
      <c r="Q3711" s="2"/>
      <c r="R3711" s="2"/>
      <c r="S3711" s="2"/>
      <c r="T3711" s="2"/>
      <c r="W3711" s="2"/>
      <c r="X3711" s="2"/>
      <c r="Y3711" s="2"/>
      <c r="Z3711" s="2"/>
      <c r="AA3711" s="2"/>
      <c r="AB3711" s="2"/>
      <c r="AC3711" s="4"/>
      <c r="AD3711" s="2"/>
      <c r="AE3711" s="2"/>
      <c r="AF3711" s="2"/>
      <c r="AG3711" s="2"/>
      <c r="AH3711" s="2"/>
      <c r="AI3711" s="2"/>
      <c r="AJ3711" s="2"/>
      <c r="AK3711" s="2"/>
      <c r="AL3711" s="2"/>
      <c r="AM3711" s="2"/>
      <c r="AN3711" s="2"/>
      <c r="AO3711" s="2"/>
      <c r="AP3711" s="2"/>
      <c r="AQ3711" s="2"/>
      <c r="AR3711" s="2"/>
      <c r="AS3711" s="2"/>
      <c r="AT3711" s="2"/>
      <c r="AU3711" s="2"/>
      <c r="AV3711" s="2"/>
      <c r="AW3711" s="2"/>
    </row>
    <row r="3712" spans="1:49">
      <c r="A3712" s="1"/>
      <c r="C3712" s="2"/>
      <c r="D3712" s="2"/>
      <c r="E3712" s="2"/>
      <c r="J3712" s="2"/>
      <c r="K3712" s="2"/>
      <c r="L3712" s="2"/>
      <c r="M3712" s="2"/>
      <c r="N3712" s="2"/>
      <c r="O3712" s="2"/>
      <c r="P3712" s="2"/>
      <c r="Q3712" s="2"/>
      <c r="R3712" s="2"/>
      <c r="S3712" s="2"/>
      <c r="T3712" s="2"/>
      <c r="W3712" s="2"/>
      <c r="X3712" s="2"/>
      <c r="Y3712" s="2"/>
      <c r="Z3712" s="2"/>
      <c r="AA3712" s="2"/>
      <c r="AB3712" s="2"/>
      <c r="AC3712" s="4"/>
      <c r="AD3712" s="2"/>
      <c r="AE3712" s="2"/>
      <c r="AF3712" s="2"/>
      <c r="AG3712" s="2"/>
      <c r="AH3712" s="2"/>
      <c r="AI3712" s="2"/>
      <c r="AJ3712" s="2"/>
      <c r="AK3712" s="2"/>
      <c r="AL3712" s="2"/>
      <c r="AM3712" s="2"/>
      <c r="AN3712" s="2"/>
      <c r="AO3712" s="2"/>
      <c r="AP3712" s="2"/>
      <c r="AQ3712" s="2"/>
      <c r="AR3712" s="2"/>
      <c r="AS3712" s="2"/>
      <c r="AT3712" s="2"/>
      <c r="AU3712" s="2"/>
      <c r="AV3712" s="2"/>
      <c r="AW3712" s="2"/>
    </row>
    <row r="3713" spans="1:49">
      <c r="A3713" s="1"/>
      <c r="C3713" s="2"/>
      <c r="D3713" s="2"/>
      <c r="E3713" s="2"/>
      <c r="J3713" s="2"/>
      <c r="K3713" s="2"/>
      <c r="L3713" s="2"/>
      <c r="M3713" s="2"/>
      <c r="N3713" s="2"/>
      <c r="O3713" s="2"/>
      <c r="P3713" s="2"/>
      <c r="Q3713" s="2"/>
      <c r="R3713" s="2"/>
      <c r="S3713" s="2"/>
      <c r="T3713" s="2"/>
      <c r="W3713" s="2"/>
      <c r="X3713" s="2"/>
      <c r="Y3713" s="2"/>
      <c r="Z3713" s="2"/>
      <c r="AA3713" s="2"/>
      <c r="AB3713" s="2"/>
      <c r="AC3713" s="4"/>
      <c r="AD3713" s="2"/>
      <c r="AE3713" s="2"/>
      <c r="AF3713" s="2"/>
      <c r="AG3713" s="2"/>
      <c r="AH3713" s="2"/>
      <c r="AI3713" s="2"/>
      <c r="AJ3713" s="2"/>
      <c r="AK3713" s="2"/>
      <c r="AL3713" s="2"/>
      <c r="AM3713" s="2"/>
      <c r="AN3713" s="2"/>
      <c r="AO3713" s="2"/>
      <c r="AP3713" s="2"/>
      <c r="AQ3713" s="2"/>
      <c r="AR3713" s="2"/>
      <c r="AS3713" s="2"/>
      <c r="AT3713" s="2"/>
      <c r="AU3713" s="2"/>
      <c r="AV3713" s="2"/>
      <c r="AW3713" s="2"/>
    </row>
    <row r="3714" spans="1:49">
      <c r="A3714" s="1"/>
      <c r="C3714" s="2"/>
      <c r="D3714" s="2"/>
      <c r="E3714" s="2"/>
      <c r="J3714" s="2"/>
      <c r="K3714" s="2"/>
      <c r="L3714" s="2"/>
      <c r="M3714" s="2"/>
      <c r="N3714" s="2"/>
      <c r="O3714" s="2"/>
      <c r="P3714" s="2"/>
      <c r="Q3714" s="2"/>
      <c r="R3714" s="2"/>
      <c r="S3714" s="2"/>
      <c r="T3714" s="2"/>
      <c r="W3714" s="2"/>
      <c r="X3714" s="2"/>
      <c r="Y3714" s="2"/>
      <c r="Z3714" s="2"/>
      <c r="AA3714" s="2"/>
      <c r="AB3714" s="2"/>
      <c r="AC3714" s="4"/>
      <c r="AD3714" s="2"/>
      <c r="AE3714" s="2"/>
      <c r="AF3714" s="2"/>
      <c r="AG3714" s="2"/>
      <c r="AH3714" s="2"/>
      <c r="AI3714" s="2"/>
      <c r="AJ3714" s="2"/>
      <c r="AK3714" s="2"/>
      <c r="AL3714" s="2"/>
      <c r="AM3714" s="2"/>
      <c r="AN3714" s="2"/>
      <c r="AO3714" s="2"/>
      <c r="AP3714" s="2"/>
      <c r="AQ3714" s="2"/>
      <c r="AR3714" s="2"/>
      <c r="AS3714" s="2"/>
      <c r="AT3714" s="2"/>
      <c r="AU3714" s="2"/>
      <c r="AV3714" s="2"/>
      <c r="AW3714" s="2"/>
    </row>
    <row r="3715" spans="1:49">
      <c r="A3715" s="1"/>
      <c r="C3715" s="2"/>
      <c r="D3715" s="2"/>
      <c r="E3715" s="2"/>
      <c r="J3715" s="2"/>
      <c r="K3715" s="2"/>
      <c r="L3715" s="2"/>
      <c r="M3715" s="2"/>
      <c r="N3715" s="2"/>
      <c r="O3715" s="2"/>
      <c r="P3715" s="2"/>
      <c r="Q3715" s="2"/>
      <c r="R3715" s="2"/>
      <c r="S3715" s="2"/>
      <c r="T3715" s="2"/>
      <c r="W3715" s="2"/>
      <c r="X3715" s="2"/>
      <c r="Y3715" s="2"/>
      <c r="Z3715" s="2"/>
      <c r="AA3715" s="2"/>
      <c r="AB3715" s="2"/>
      <c r="AC3715" s="4"/>
      <c r="AD3715" s="2"/>
      <c r="AE3715" s="2"/>
      <c r="AF3715" s="2"/>
      <c r="AG3715" s="2"/>
      <c r="AH3715" s="2"/>
      <c r="AI3715" s="2"/>
      <c r="AJ3715" s="2"/>
      <c r="AK3715" s="2"/>
      <c r="AL3715" s="2"/>
      <c r="AM3715" s="2"/>
      <c r="AN3715" s="2"/>
      <c r="AO3715" s="2"/>
      <c r="AP3715" s="2"/>
      <c r="AQ3715" s="2"/>
      <c r="AR3715" s="2"/>
      <c r="AS3715" s="2"/>
      <c r="AT3715" s="2"/>
      <c r="AU3715" s="2"/>
      <c r="AV3715" s="2"/>
      <c r="AW3715" s="2"/>
    </row>
    <row r="3716" spans="1:49">
      <c r="A3716" s="1"/>
      <c r="C3716" s="2"/>
      <c r="D3716" s="2"/>
      <c r="E3716" s="2"/>
      <c r="J3716" s="2"/>
      <c r="K3716" s="2"/>
      <c r="L3716" s="2"/>
      <c r="M3716" s="2"/>
      <c r="N3716" s="2"/>
      <c r="O3716" s="2"/>
      <c r="P3716" s="2"/>
      <c r="Q3716" s="2"/>
      <c r="R3716" s="2"/>
      <c r="S3716" s="2"/>
      <c r="T3716" s="2"/>
      <c r="W3716" s="2"/>
      <c r="X3716" s="2"/>
      <c r="Y3716" s="2"/>
      <c r="Z3716" s="2"/>
      <c r="AA3716" s="2"/>
      <c r="AB3716" s="2"/>
      <c r="AC3716" s="4"/>
      <c r="AD3716" s="2"/>
      <c r="AE3716" s="2"/>
      <c r="AF3716" s="2"/>
      <c r="AG3716" s="2"/>
      <c r="AH3716" s="2"/>
      <c r="AI3716" s="2"/>
      <c r="AJ3716" s="2"/>
      <c r="AK3716" s="2"/>
      <c r="AL3716" s="2"/>
      <c r="AM3716" s="2"/>
      <c r="AN3716" s="2"/>
      <c r="AO3716" s="2"/>
      <c r="AP3716" s="2"/>
      <c r="AQ3716" s="2"/>
      <c r="AR3716" s="2"/>
      <c r="AS3716" s="2"/>
      <c r="AT3716" s="2"/>
      <c r="AU3716" s="2"/>
      <c r="AV3716" s="2"/>
      <c r="AW3716" s="2"/>
    </row>
    <row r="3717" spans="1:49">
      <c r="A3717" s="1"/>
      <c r="C3717" s="2"/>
      <c r="D3717" s="2"/>
      <c r="E3717" s="2"/>
      <c r="J3717" s="2"/>
      <c r="K3717" s="2"/>
      <c r="L3717" s="2"/>
      <c r="M3717" s="2"/>
      <c r="N3717" s="2"/>
      <c r="O3717" s="2"/>
      <c r="P3717" s="2"/>
      <c r="Q3717" s="2"/>
      <c r="R3717" s="2"/>
      <c r="S3717" s="2"/>
      <c r="T3717" s="2"/>
      <c r="W3717" s="2"/>
      <c r="X3717" s="2"/>
      <c r="Y3717" s="2"/>
      <c r="Z3717" s="2"/>
      <c r="AA3717" s="2"/>
      <c r="AB3717" s="2"/>
      <c r="AC3717" s="4"/>
      <c r="AD3717" s="2"/>
      <c r="AE3717" s="2"/>
      <c r="AF3717" s="2"/>
      <c r="AG3717" s="2"/>
      <c r="AH3717" s="2"/>
      <c r="AI3717" s="2"/>
      <c r="AJ3717" s="2"/>
      <c r="AK3717" s="2"/>
      <c r="AL3717" s="2"/>
      <c r="AM3717" s="2"/>
      <c r="AN3717" s="2"/>
      <c r="AO3717" s="2"/>
      <c r="AP3717" s="2"/>
      <c r="AQ3717" s="2"/>
      <c r="AR3717" s="2"/>
      <c r="AS3717" s="2"/>
      <c r="AT3717" s="2"/>
      <c r="AU3717" s="2"/>
      <c r="AV3717" s="2"/>
      <c r="AW3717" s="2"/>
    </row>
    <row r="3718" spans="1:49">
      <c r="A3718" s="1"/>
      <c r="C3718" s="2"/>
      <c r="D3718" s="2"/>
      <c r="E3718" s="2"/>
      <c r="J3718" s="2"/>
      <c r="K3718" s="2"/>
      <c r="L3718" s="2"/>
      <c r="M3718" s="2"/>
      <c r="N3718" s="2"/>
      <c r="O3718" s="2"/>
      <c r="P3718" s="2"/>
      <c r="Q3718" s="2"/>
      <c r="R3718" s="2"/>
      <c r="S3718" s="2"/>
      <c r="T3718" s="2"/>
      <c r="W3718" s="2"/>
      <c r="X3718" s="2"/>
      <c r="Y3718" s="2"/>
      <c r="Z3718" s="2"/>
      <c r="AA3718" s="2"/>
      <c r="AB3718" s="2"/>
      <c r="AC3718" s="4"/>
      <c r="AD3718" s="2"/>
      <c r="AE3718" s="2"/>
      <c r="AF3718" s="2"/>
      <c r="AG3718" s="2"/>
      <c r="AH3718" s="2"/>
      <c r="AI3718" s="2"/>
      <c r="AJ3718" s="2"/>
      <c r="AK3718" s="2"/>
      <c r="AL3718" s="2"/>
      <c r="AM3718" s="2"/>
      <c r="AN3718" s="2"/>
      <c r="AO3718" s="2"/>
      <c r="AP3718" s="2"/>
      <c r="AQ3718" s="2"/>
      <c r="AR3718" s="2"/>
      <c r="AS3718" s="2"/>
      <c r="AT3718" s="2"/>
      <c r="AU3718" s="2"/>
      <c r="AV3718" s="2"/>
      <c r="AW3718" s="2"/>
    </row>
    <row r="3719" spans="1:49">
      <c r="A3719" s="1"/>
      <c r="C3719" s="2"/>
      <c r="D3719" s="2"/>
      <c r="E3719" s="2"/>
      <c r="J3719" s="2"/>
      <c r="K3719" s="2"/>
      <c r="L3719" s="2"/>
      <c r="M3719" s="2"/>
      <c r="N3719" s="2"/>
      <c r="O3719" s="2"/>
      <c r="P3719" s="2"/>
      <c r="Q3719" s="2"/>
      <c r="R3719" s="2"/>
      <c r="S3719" s="2"/>
      <c r="T3719" s="2"/>
      <c r="W3719" s="2"/>
      <c r="X3719" s="2"/>
      <c r="Y3719" s="2"/>
      <c r="Z3719" s="2"/>
      <c r="AA3719" s="2"/>
      <c r="AB3719" s="2"/>
      <c r="AC3719" s="4"/>
      <c r="AD3719" s="2"/>
      <c r="AE3719" s="2"/>
      <c r="AF3719" s="2"/>
      <c r="AG3719" s="2"/>
      <c r="AH3719" s="2"/>
      <c r="AI3719" s="2"/>
      <c r="AJ3719" s="2"/>
      <c r="AK3719" s="2"/>
      <c r="AL3719" s="2"/>
      <c r="AM3719" s="2"/>
      <c r="AN3719" s="2"/>
      <c r="AO3719" s="2"/>
      <c r="AP3719" s="2"/>
      <c r="AQ3719" s="2"/>
      <c r="AR3719" s="2"/>
      <c r="AS3719" s="2"/>
      <c r="AT3719" s="2"/>
      <c r="AU3719" s="2"/>
      <c r="AV3719" s="2"/>
      <c r="AW3719" s="2"/>
    </row>
    <row r="3720" spans="1:49">
      <c r="A3720" s="1"/>
      <c r="C3720" s="2"/>
      <c r="D3720" s="2"/>
      <c r="E3720" s="2"/>
      <c r="J3720" s="2"/>
      <c r="K3720" s="2"/>
      <c r="L3720" s="2"/>
      <c r="M3720" s="2"/>
      <c r="N3720" s="2"/>
      <c r="O3720" s="2"/>
      <c r="P3720" s="2"/>
      <c r="Q3720" s="2"/>
      <c r="R3720" s="2"/>
      <c r="S3720" s="2"/>
      <c r="T3720" s="2"/>
      <c r="W3720" s="2"/>
      <c r="X3720" s="2"/>
      <c r="Y3720" s="2"/>
      <c r="Z3720" s="2"/>
      <c r="AA3720" s="2"/>
      <c r="AB3720" s="2"/>
      <c r="AC3720" s="4"/>
      <c r="AD3720" s="2"/>
      <c r="AE3720" s="2"/>
      <c r="AF3720" s="2"/>
      <c r="AG3720" s="2"/>
      <c r="AH3720" s="2"/>
      <c r="AI3720" s="2"/>
      <c r="AJ3720" s="2"/>
      <c r="AK3720" s="2"/>
      <c r="AL3720" s="2"/>
      <c r="AM3720" s="2"/>
      <c r="AN3720" s="2"/>
      <c r="AO3720" s="2"/>
      <c r="AP3720" s="2"/>
      <c r="AQ3720" s="2"/>
      <c r="AR3720" s="2"/>
      <c r="AS3720" s="2"/>
      <c r="AT3720" s="2"/>
      <c r="AU3720" s="2"/>
      <c r="AV3720" s="2"/>
      <c r="AW3720" s="2"/>
    </row>
    <row r="3721" spans="1:49">
      <c r="A3721" s="1"/>
      <c r="C3721" s="2"/>
      <c r="D3721" s="2"/>
      <c r="E3721" s="2"/>
      <c r="J3721" s="2"/>
      <c r="K3721" s="2"/>
      <c r="L3721" s="2"/>
      <c r="M3721" s="2"/>
      <c r="N3721" s="2"/>
      <c r="O3721" s="2"/>
      <c r="P3721" s="2"/>
      <c r="Q3721" s="2"/>
      <c r="R3721" s="2"/>
      <c r="S3721" s="2"/>
      <c r="T3721" s="2"/>
      <c r="W3721" s="2"/>
      <c r="X3721" s="2"/>
      <c r="Y3721" s="2"/>
      <c r="Z3721" s="2"/>
      <c r="AA3721" s="2"/>
      <c r="AB3721" s="2"/>
      <c r="AC3721" s="4"/>
      <c r="AD3721" s="2"/>
      <c r="AE3721" s="2"/>
      <c r="AF3721" s="2"/>
      <c r="AG3721" s="2"/>
      <c r="AH3721" s="2"/>
      <c r="AI3721" s="2"/>
      <c r="AJ3721" s="2"/>
      <c r="AK3721" s="2"/>
      <c r="AL3721" s="2"/>
      <c r="AM3721" s="2"/>
      <c r="AN3721" s="2"/>
      <c r="AO3721" s="2"/>
      <c r="AP3721" s="2"/>
      <c r="AQ3721" s="2"/>
      <c r="AR3721" s="2"/>
      <c r="AS3721" s="2"/>
      <c r="AT3721" s="2"/>
      <c r="AU3721" s="2"/>
      <c r="AV3721" s="2"/>
      <c r="AW3721" s="2"/>
    </row>
    <row r="3722" spans="1:49">
      <c r="A3722" s="1"/>
      <c r="C3722" s="2"/>
      <c r="D3722" s="2"/>
      <c r="E3722" s="2"/>
      <c r="J3722" s="2"/>
      <c r="K3722" s="2"/>
      <c r="L3722" s="2"/>
      <c r="M3722" s="2"/>
      <c r="N3722" s="2"/>
      <c r="O3722" s="2"/>
      <c r="P3722" s="2"/>
      <c r="Q3722" s="2"/>
      <c r="R3722" s="2"/>
      <c r="S3722" s="2"/>
      <c r="T3722" s="2"/>
      <c r="W3722" s="2"/>
      <c r="X3722" s="2"/>
      <c r="Y3722" s="2"/>
      <c r="Z3722" s="2"/>
      <c r="AA3722" s="2"/>
      <c r="AB3722" s="2"/>
      <c r="AC3722" s="4"/>
      <c r="AD3722" s="2"/>
      <c r="AE3722" s="2"/>
      <c r="AF3722" s="2"/>
      <c r="AG3722" s="2"/>
      <c r="AH3722" s="2"/>
      <c r="AI3722" s="2"/>
      <c r="AJ3722" s="2"/>
      <c r="AK3722" s="2"/>
      <c r="AL3722" s="2"/>
      <c r="AM3722" s="2"/>
      <c r="AN3722" s="2"/>
      <c r="AO3722" s="2"/>
      <c r="AP3722" s="2"/>
      <c r="AQ3722" s="2"/>
      <c r="AR3722" s="2"/>
      <c r="AS3722" s="2"/>
      <c r="AT3722" s="2"/>
      <c r="AU3722" s="2"/>
      <c r="AV3722" s="2"/>
      <c r="AW3722" s="2"/>
    </row>
    <row r="3723" spans="1:49">
      <c r="A3723" s="1"/>
      <c r="C3723" s="2"/>
      <c r="D3723" s="2"/>
      <c r="E3723" s="2"/>
      <c r="J3723" s="2"/>
      <c r="K3723" s="2"/>
      <c r="L3723" s="2"/>
      <c r="M3723" s="2"/>
      <c r="N3723" s="2"/>
      <c r="O3723" s="2"/>
      <c r="P3723" s="2"/>
      <c r="Q3723" s="2"/>
      <c r="R3723" s="2"/>
      <c r="S3723" s="2"/>
      <c r="T3723" s="2"/>
      <c r="W3723" s="2"/>
      <c r="X3723" s="2"/>
      <c r="Y3723" s="2"/>
      <c r="Z3723" s="2"/>
      <c r="AA3723" s="2"/>
      <c r="AB3723" s="2"/>
      <c r="AC3723" s="4"/>
      <c r="AD3723" s="2"/>
      <c r="AE3723" s="2"/>
      <c r="AF3723" s="2"/>
      <c r="AG3723" s="2"/>
      <c r="AH3723" s="2"/>
      <c r="AI3723" s="2"/>
      <c r="AJ3723" s="2"/>
      <c r="AK3723" s="2"/>
      <c r="AL3723" s="2"/>
      <c r="AM3723" s="2"/>
      <c r="AN3723" s="2"/>
      <c r="AO3723" s="2"/>
      <c r="AP3723" s="2"/>
      <c r="AQ3723" s="2"/>
      <c r="AR3723" s="2"/>
      <c r="AS3723" s="2"/>
      <c r="AT3723" s="2"/>
      <c r="AU3723" s="2"/>
      <c r="AV3723" s="2"/>
      <c r="AW3723" s="2"/>
    </row>
    <row r="3724" spans="1:49">
      <c r="A3724" s="1"/>
      <c r="C3724" s="2"/>
      <c r="D3724" s="2"/>
      <c r="E3724" s="2"/>
      <c r="J3724" s="2"/>
      <c r="K3724" s="2"/>
      <c r="L3724" s="2"/>
      <c r="M3724" s="2"/>
      <c r="N3724" s="2"/>
      <c r="O3724" s="2"/>
      <c r="P3724" s="2"/>
      <c r="Q3724" s="2"/>
      <c r="R3724" s="2"/>
      <c r="S3724" s="2"/>
      <c r="T3724" s="2"/>
      <c r="W3724" s="2"/>
      <c r="X3724" s="2"/>
      <c r="Y3724" s="2"/>
      <c r="Z3724" s="2"/>
      <c r="AA3724" s="2"/>
      <c r="AB3724" s="2"/>
      <c r="AC3724" s="4"/>
      <c r="AD3724" s="2"/>
      <c r="AE3724" s="2"/>
      <c r="AF3724" s="2"/>
      <c r="AG3724" s="2"/>
      <c r="AH3724" s="2"/>
      <c r="AI3724" s="2"/>
      <c r="AJ3724" s="2"/>
      <c r="AK3724" s="2"/>
      <c r="AL3724" s="2"/>
      <c r="AM3724" s="2"/>
      <c r="AN3724" s="2"/>
      <c r="AO3724" s="2"/>
      <c r="AP3724" s="2"/>
      <c r="AQ3724" s="2"/>
      <c r="AR3724" s="2"/>
      <c r="AS3724" s="2"/>
      <c r="AT3724" s="2"/>
      <c r="AU3724" s="2"/>
      <c r="AV3724" s="2"/>
      <c r="AW3724" s="2"/>
    </row>
    <row r="3725" spans="1:49">
      <c r="A3725" s="1"/>
      <c r="C3725" s="2"/>
      <c r="D3725" s="2"/>
      <c r="E3725" s="2"/>
      <c r="J3725" s="2"/>
      <c r="K3725" s="2"/>
      <c r="L3725" s="2"/>
      <c r="M3725" s="2"/>
      <c r="N3725" s="2"/>
      <c r="O3725" s="2"/>
      <c r="P3725" s="2"/>
      <c r="Q3725" s="2"/>
      <c r="R3725" s="2"/>
      <c r="S3725" s="2"/>
      <c r="T3725" s="2"/>
      <c r="W3725" s="2"/>
      <c r="X3725" s="2"/>
      <c r="Y3725" s="2"/>
      <c r="Z3725" s="2"/>
      <c r="AA3725" s="2"/>
      <c r="AB3725" s="2"/>
      <c r="AC3725" s="4"/>
      <c r="AD3725" s="2"/>
      <c r="AE3725" s="2"/>
      <c r="AF3725" s="2"/>
      <c r="AG3725" s="2"/>
      <c r="AH3725" s="2"/>
      <c r="AI3725" s="2"/>
      <c r="AJ3725" s="2"/>
      <c r="AK3725" s="2"/>
      <c r="AL3725" s="2"/>
      <c r="AM3725" s="2"/>
      <c r="AN3725" s="2"/>
      <c r="AO3725" s="2"/>
      <c r="AP3725" s="2"/>
      <c r="AQ3725" s="2"/>
      <c r="AR3725" s="2"/>
      <c r="AS3725" s="2"/>
      <c r="AT3725" s="2"/>
      <c r="AU3725" s="2"/>
      <c r="AV3725" s="2"/>
      <c r="AW3725" s="2"/>
    </row>
    <row r="3726" spans="1:49">
      <c r="A3726" s="1"/>
      <c r="C3726" s="2"/>
      <c r="D3726" s="2"/>
      <c r="E3726" s="2"/>
      <c r="J3726" s="2"/>
      <c r="K3726" s="2"/>
      <c r="L3726" s="2"/>
      <c r="M3726" s="2"/>
      <c r="N3726" s="2"/>
      <c r="O3726" s="2"/>
      <c r="P3726" s="2"/>
      <c r="Q3726" s="2"/>
      <c r="R3726" s="2"/>
      <c r="S3726" s="2"/>
      <c r="T3726" s="2"/>
      <c r="W3726" s="2"/>
      <c r="X3726" s="2"/>
      <c r="Y3726" s="2"/>
      <c r="Z3726" s="2"/>
      <c r="AA3726" s="2"/>
      <c r="AB3726" s="2"/>
      <c r="AC3726" s="4"/>
      <c r="AD3726" s="2"/>
      <c r="AE3726" s="2"/>
      <c r="AF3726" s="2"/>
      <c r="AG3726" s="2"/>
      <c r="AH3726" s="2"/>
      <c r="AI3726" s="2"/>
      <c r="AJ3726" s="2"/>
      <c r="AK3726" s="2"/>
      <c r="AL3726" s="2"/>
      <c r="AM3726" s="2"/>
      <c r="AN3726" s="2"/>
      <c r="AO3726" s="2"/>
      <c r="AP3726" s="2"/>
      <c r="AQ3726" s="2"/>
      <c r="AR3726" s="2"/>
      <c r="AS3726" s="2"/>
      <c r="AT3726" s="2"/>
      <c r="AU3726" s="2"/>
      <c r="AV3726" s="2"/>
      <c r="AW3726" s="2"/>
    </row>
    <row r="3727" spans="1:49">
      <c r="A3727" s="1"/>
      <c r="C3727" s="2"/>
      <c r="D3727" s="2"/>
      <c r="E3727" s="2"/>
      <c r="J3727" s="2"/>
      <c r="K3727" s="2"/>
      <c r="L3727" s="2"/>
      <c r="M3727" s="2"/>
      <c r="N3727" s="2"/>
      <c r="O3727" s="2"/>
      <c r="P3727" s="2"/>
      <c r="Q3727" s="2"/>
      <c r="R3727" s="2"/>
      <c r="S3727" s="2"/>
      <c r="T3727" s="2"/>
      <c r="W3727" s="2"/>
      <c r="X3727" s="2"/>
      <c r="Y3727" s="2"/>
      <c r="Z3727" s="2"/>
      <c r="AA3727" s="2"/>
      <c r="AB3727" s="2"/>
      <c r="AC3727" s="4"/>
      <c r="AD3727" s="2"/>
      <c r="AE3727" s="2"/>
      <c r="AF3727" s="2"/>
      <c r="AG3727" s="2"/>
      <c r="AH3727" s="2"/>
      <c r="AI3727" s="2"/>
      <c r="AJ3727" s="2"/>
      <c r="AK3727" s="2"/>
      <c r="AL3727" s="2"/>
      <c r="AM3727" s="2"/>
      <c r="AN3727" s="2"/>
      <c r="AO3727" s="2"/>
      <c r="AP3727" s="2"/>
      <c r="AQ3727" s="2"/>
      <c r="AR3727" s="2"/>
      <c r="AS3727" s="2"/>
      <c r="AT3727" s="2"/>
      <c r="AU3727" s="2"/>
      <c r="AV3727" s="2"/>
      <c r="AW3727" s="2"/>
    </row>
    <row r="3728" spans="1:49">
      <c r="A3728" s="1"/>
      <c r="C3728" s="2"/>
      <c r="D3728" s="2"/>
      <c r="E3728" s="2"/>
      <c r="J3728" s="2"/>
      <c r="K3728" s="2"/>
      <c r="L3728" s="2"/>
      <c r="M3728" s="2"/>
      <c r="N3728" s="2"/>
      <c r="O3728" s="2"/>
      <c r="P3728" s="2"/>
      <c r="Q3728" s="2"/>
      <c r="R3728" s="2"/>
      <c r="S3728" s="2"/>
      <c r="T3728" s="2"/>
      <c r="W3728" s="2"/>
      <c r="X3728" s="2"/>
      <c r="Y3728" s="2"/>
      <c r="Z3728" s="2"/>
      <c r="AA3728" s="2"/>
      <c r="AB3728" s="2"/>
      <c r="AC3728" s="4"/>
      <c r="AD3728" s="2"/>
      <c r="AE3728" s="2"/>
      <c r="AF3728" s="2"/>
      <c r="AG3728" s="2"/>
      <c r="AH3728" s="2"/>
      <c r="AI3728" s="2"/>
      <c r="AJ3728" s="2"/>
      <c r="AK3728" s="2"/>
      <c r="AL3728" s="2"/>
      <c r="AM3728" s="2"/>
      <c r="AN3728" s="2"/>
      <c r="AO3728" s="2"/>
      <c r="AP3728" s="2"/>
      <c r="AQ3728" s="2"/>
      <c r="AR3728" s="2"/>
      <c r="AS3728" s="2"/>
      <c r="AT3728" s="2"/>
      <c r="AU3728" s="2"/>
      <c r="AV3728" s="2"/>
      <c r="AW3728" s="2"/>
    </row>
    <row r="3729" spans="1:49">
      <c r="A3729" s="1"/>
      <c r="C3729" s="2"/>
      <c r="D3729" s="2"/>
      <c r="E3729" s="2"/>
      <c r="J3729" s="2"/>
      <c r="K3729" s="2"/>
      <c r="L3729" s="2"/>
      <c r="M3729" s="2"/>
      <c r="N3729" s="2"/>
      <c r="O3729" s="2"/>
      <c r="P3729" s="2"/>
      <c r="Q3729" s="2"/>
      <c r="R3729" s="2"/>
      <c r="S3729" s="2"/>
      <c r="T3729" s="2"/>
      <c r="W3729" s="2"/>
      <c r="X3729" s="2"/>
      <c r="Y3729" s="2"/>
      <c r="Z3729" s="2"/>
      <c r="AA3729" s="2"/>
      <c r="AB3729" s="2"/>
      <c r="AC3729" s="4"/>
      <c r="AD3729" s="2"/>
      <c r="AE3729" s="2"/>
      <c r="AF3729" s="2"/>
      <c r="AG3729" s="2"/>
      <c r="AH3729" s="2"/>
      <c r="AI3729" s="2"/>
      <c r="AJ3729" s="2"/>
      <c r="AK3729" s="2"/>
      <c r="AL3729" s="2"/>
      <c r="AM3729" s="2"/>
      <c r="AN3729" s="2"/>
      <c r="AO3729" s="2"/>
      <c r="AP3729" s="2"/>
      <c r="AQ3729" s="2"/>
      <c r="AR3729" s="2"/>
      <c r="AS3729" s="2"/>
      <c r="AT3729" s="2"/>
      <c r="AU3729" s="2"/>
      <c r="AV3729" s="2"/>
      <c r="AW3729" s="2"/>
    </row>
    <row r="3730" spans="1:49">
      <c r="A3730" s="1"/>
      <c r="C3730" s="2"/>
      <c r="D3730" s="2"/>
      <c r="E3730" s="2"/>
      <c r="J3730" s="2"/>
      <c r="K3730" s="2"/>
      <c r="L3730" s="2"/>
      <c r="M3730" s="2"/>
      <c r="N3730" s="2"/>
      <c r="O3730" s="2"/>
      <c r="P3730" s="2"/>
      <c r="Q3730" s="2"/>
      <c r="R3730" s="2"/>
      <c r="S3730" s="2"/>
      <c r="T3730" s="2"/>
      <c r="W3730" s="2"/>
      <c r="X3730" s="2"/>
      <c r="Y3730" s="2"/>
      <c r="Z3730" s="2"/>
      <c r="AA3730" s="2"/>
      <c r="AB3730" s="2"/>
      <c r="AC3730" s="4"/>
      <c r="AD3730" s="2"/>
      <c r="AE3730" s="2"/>
      <c r="AF3730" s="2"/>
      <c r="AG3730" s="2"/>
      <c r="AH3730" s="2"/>
      <c r="AI3730" s="2"/>
      <c r="AJ3730" s="2"/>
      <c r="AK3730" s="2"/>
      <c r="AL3730" s="2"/>
      <c r="AM3730" s="2"/>
      <c r="AN3730" s="2"/>
      <c r="AO3730" s="2"/>
      <c r="AP3730" s="2"/>
      <c r="AQ3730" s="2"/>
      <c r="AR3730" s="2"/>
      <c r="AS3730" s="2"/>
      <c r="AT3730" s="2"/>
      <c r="AU3730" s="2"/>
      <c r="AV3730" s="2"/>
      <c r="AW3730" s="2"/>
    </row>
    <row r="3731" spans="1:49">
      <c r="A3731" s="1"/>
      <c r="C3731" s="2"/>
      <c r="D3731" s="2"/>
      <c r="E3731" s="2"/>
      <c r="J3731" s="2"/>
      <c r="K3731" s="2"/>
      <c r="L3731" s="2"/>
      <c r="M3731" s="2"/>
      <c r="N3731" s="2"/>
      <c r="O3731" s="2"/>
      <c r="P3731" s="2"/>
      <c r="Q3731" s="2"/>
      <c r="R3731" s="2"/>
      <c r="S3731" s="2"/>
      <c r="T3731" s="2"/>
      <c r="W3731" s="2"/>
      <c r="X3731" s="2"/>
      <c r="Y3731" s="2"/>
      <c r="Z3731" s="2"/>
      <c r="AA3731" s="2"/>
      <c r="AB3731" s="2"/>
      <c r="AC3731" s="4"/>
      <c r="AD3731" s="2"/>
      <c r="AE3731" s="2"/>
      <c r="AF3731" s="2"/>
      <c r="AG3731" s="2"/>
      <c r="AH3731" s="2"/>
      <c r="AI3731" s="2"/>
      <c r="AJ3731" s="2"/>
      <c r="AK3731" s="2"/>
      <c r="AL3731" s="2"/>
      <c r="AM3731" s="2"/>
      <c r="AN3731" s="2"/>
      <c r="AO3731" s="2"/>
      <c r="AP3731" s="2"/>
      <c r="AQ3731" s="2"/>
      <c r="AR3731" s="2"/>
      <c r="AS3731" s="2"/>
      <c r="AT3731" s="2"/>
      <c r="AU3731" s="2"/>
      <c r="AV3731" s="2"/>
      <c r="AW3731" s="2"/>
    </row>
    <row r="3732" spans="1:49">
      <c r="A3732" s="1"/>
      <c r="C3732" s="2"/>
      <c r="D3732" s="2"/>
      <c r="E3732" s="2"/>
      <c r="J3732" s="2"/>
      <c r="K3732" s="2"/>
      <c r="L3732" s="2"/>
      <c r="M3732" s="2"/>
      <c r="N3732" s="2"/>
      <c r="O3732" s="2"/>
      <c r="P3732" s="2"/>
      <c r="Q3732" s="2"/>
      <c r="R3732" s="2"/>
      <c r="S3732" s="2"/>
      <c r="T3732" s="2"/>
      <c r="W3732" s="2"/>
      <c r="X3732" s="2"/>
      <c r="Y3732" s="2"/>
      <c r="Z3732" s="2"/>
      <c r="AA3732" s="2"/>
      <c r="AB3732" s="2"/>
      <c r="AC3732" s="4"/>
      <c r="AD3732" s="2"/>
      <c r="AE3732" s="2"/>
      <c r="AF3732" s="2"/>
      <c r="AG3732" s="2"/>
      <c r="AH3732" s="2"/>
      <c r="AI3732" s="2"/>
      <c r="AJ3732" s="2"/>
      <c r="AK3732" s="2"/>
      <c r="AL3732" s="2"/>
      <c r="AM3732" s="2"/>
      <c r="AN3732" s="2"/>
      <c r="AO3732" s="2"/>
      <c r="AP3732" s="2"/>
      <c r="AQ3732" s="2"/>
      <c r="AR3732" s="2"/>
      <c r="AS3732" s="2"/>
      <c r="AT3732" s="2"/>
      <c r="AU3732" s="2"/>
      <c r="AV3732" s="2"/>
      <c r="AW3732" s="2"/>
    </row>
    <row r="3733" spans="1:49">
      <c r="A3733" s="1"/>
      <c r="C3733" s="2"/>
      <c r="D3733" s="2"/>
      <c r="E3733" s="2"/>
      <c r="J3733" s="2"/>
      <c r="K3733" s="2"/>
      <c r="L3733" s="2"/>
      <c r="M3733" s="2"/>
      <c r="N3733" s="2"/>
      <c r="O3733" s="2"/>
      <c r="P3733" s="2"/>
      <c r="Q3733" s="2"/>
      <c r="R3733" s="2"/>
      <c r="S3733" s="2"/>
      <c r="T3733" s="2"/>
      <c r="W3733" s="2"/>
      <c r="X3733" s="2"/>
      <c r="Y3733" s="2"/>
      <c r="Z3733" s="2"/>
      <c r="AA3733" s="2"/>
      <c r="AB3733" s="2"/>
      <c r="AC3733" s="4"/>
      <c r="AD3733" s="2"/>
      <c r="AE3733" s="2"/>
      <c r="AF3733" s="2"/>
      <c r="AG3733" s="2"/>
      <c r="AH3733" s="2"/>
      <c r="AI3733" s="2"/>
      <c r="AJ3733" s="2"/>
      <c r="AK3733" s="2"/>
      <c r="AL3733" s="2"/>
      <c r="AM3733" s="2"/>
      <c r="AN3733" s="2"/>
      <c r="AO3733" s="2"/>
      <c r="AP3733" s="2"/>
      <c r="AQ3733" s="2"/>
      <c r="AR3733" s="2"/>
      <c r="AS3733" s="2"/>
      <c r="AT3733" s="2"/>
      <c r="AU3733" s="2"/>
      <c r="AV3733" s="2"/>
      <c r="AW3733" s="2"/>
    </row>
    <row r="3734" spans="1:49">
      <c r="A3734" s="1"/>
      <c r="C3734" s="2"/>
      <c r="D3734" s="2"/>
      <c r="E3734" s="2"/>
      <c r="J3734" s="2"/>
      <c r="K3734" s="2"/>
      <c r="L3734" s="2"/>
      <c r="M3734" s="2"/>
      <c r="N3734" s="2"/>
      <c r="O3734" s="2"/>
      <c r="P3734" s="2"/>
      <c r="Q3734" s="2"/>
      <c r="R3734" s="2"/>
      <c r="S3734" s="2"/>
      <c r="T3734" s="2"/>
      <c r="W3734" s="2"/>
      <c r="X3734" s="2"/>
      <c r="Y3734" s="2"/>
      <c r="Z3734" s="2"/>
      <c r="AA3734" s="2"/>
      <c r="AB3734" s="2"/>
      <c r="AC3734" s="4"/>
      <c r="AD3734" s="2"/>
      <c r="AE3734" s="2"/>
      <c r="AF3734" s="2"/>
      <c r="AG3734" s="2"/>
      <c r="AH3734" s="2"/>
      <c r="AI3734" s="2"/>
      <c r="AJ3734" s="2"/>
      <c r="AK3734" s="2"/>
      <c r="AL3734" s="2"/>
      <c r="AM3734" s="2"/>
      <c r="AN3734" s="2"/>
      <c r="AO3734" s="2"/>
      <c r="AP3734" s="2"/>
      <c r="AQ3734" s="2"/>
      <c r="AR3734" s="2"/>
      <c r="AS3734" s="2"/>
      <c r="AT3734" s="2"/>
      <c r="AU3734" s="2"/>
      <c r="AV3734" s="2"/>
      <c r="AW3734" s="2"/>
    </row>
    <row r="3735" spans="1:49">
      <c r="A3735" s="1"/>
      <c r="C3735" s="2"/>
      <c r="D3735" s="2"/>
      <c r="E3735" s="2"/>
      <c r="J3735" s="2"/>
      <c r="K3735" s="2"/>
      <c r="L3735" s="2"/>
      <c r="M3735" s="2"/>
      <c r="N3735" s="2"/>
      <c r="O3735" s="2"/>
      <c r="P3735" s="2"/>
      <c r="Q3735" s="2"/>
      <c r="R3735" s="2"/>
      <c r="S3735" s="2"/>
      <c r="T3735" s="2"/>
      <c r="W3735" s="2"/>
      <c r="X3735" s="2"/>
      <c r="Y3735" s="2"/>
      <c r="Z3735" s="2"/>
      <c r="AA3735" s="2"/>
      <c r="AB3735" s="2"/>
      <c r="AC3735" s="4"/>
      <c r="AD3735" s="2"/>
      <c r="AE3735" s="2"/>
      <c r="AF3735" s="2"/>
      <c r="AG3735" s="2"/>
      <c r="AH3735" s="2"/>
      <c r="AI3735" s="2"/>
      <c r="AJ3735" s="2"/>
      <c r="AK3735" s="2"/>
      <c r="AL3735" s="2"/>
      <c r="AM3735" s="2"/>
      <c r="AN3735" s="2"/>
      <c r="AO3735" s="2"/>
      <c r="AP3735" s="2"/>
      <c r="AQ3735" s="2"/>
      <c r="AR3735" s="2"/>
      <c r="AS3735" s="2"/>
      <c r="AT3735" s="2"/>
      <c r="AU3735" s="2"/>
      <c r="AV3735" s="2"/>
      <c r="AW3735" s="2"/>
    </row>
    <row r="3736" spans="1:49">
      <c r="A3736" s="1"/>
      <c r="C3736" s="2"/>
      <c r="D3736" s="2"/>
      <c r="E3736" s="2"/>
      <c r="J3736" s="2"/>
      <c r="K3736" s="2"/>
      <c r="L3736" s="2"/>
      <c r="M3736" s="2"/>
      <c r="N3736" s="2"/>
      <c r="O3736" s="2"/>
      <c r="P3736" s="2"/>
      <c r="Q3736" s="2"/>
      <c r="R3736" s="2"/>
      <c r="S3736" s="2"/>
      <c r="T3736" s="2"/>
      <c r="W3736" s="2"/>
      <c r="X3736" s="2"/>
      <c r="Y3736" s="2"/>
      <c r="Z3736" s="2"/>
      <c r="AA3736" s="2"/>
      <c r="AB3736" s="2"/>
      <c r="AC3736" s="4"/>
      <c r="AD3736" s="2"/>
      <c r="AE3736" s="2"/>
      <c r="AF3736" s="2"/>
      <c r="AG3736" s="2"/>
      <c r="AH3736" s="2"/>
      <c r="AI3736" s="2"/>
      <c r="AJ3736" s="2"/>
      <c r="AK3736" s="2"/>
      <c r="AL3736" s="2"/>
      <c r="AM3736" s="2"/>
      <c r="AN3736" s="2"/>
      <c r="AO3736" s="2"/>
      <c r="AP3736" s="2"/>
      <c r="AQ3736" s="2"/>
      <c r="AR3736" s="2"/>
      <c r="AS3736" s="2"/>
      <c r="AT3736" s="2"/>
      <c r="AU3736" s="2"/>
      <c r="AV3736" s="2"/>
      <c r="AW3736" s="2"/>
    </row>
    <row r="3737" spans="1:49">
      <c r="A3737" s="1"/>
      <c r="C3737" s="2"/>
      <c r="D3737" s="2"/>
      <c r="E3737" s="2"/>
      <c r="J3737" s="2"/>
      <c r="K3737" s="2"/>
      <c r="L3737" s="2"/>
      <c r="M3737" s="2"/>
      <c r="N3737" s="2"/>
      <c r="O3737" s="2"/>
      <c r="P3737" s="2"/>
      <c r="Q3737" s="2"/>
      <c r="R3737" s="2"/>
      <c r="S3737" s="2"/>
      <c r="T3737" s="2"/>
      <c r="W3737" s="2"/>
      <c r="X3737" s="2"/>
      <c r="Y3737" s="2"/>
      <c r="Z3737" s="2"/>
      <c r="AA3737" s="2"/>
      <c r="AB3737" s="2"/>
      <c r="AC3737" s="4"/>
      <c r="AD3737" s="2"/>
      <c r="AE3737" s="2"/>
      <c r="AF3737" s="2"/>
      <c r="AG3737" s="2"/>
      <c r="AH3737" s="2"/>
      <c r="AI3737" s="2"/>
      <c r="AJ3737" s="2"/>
      <c r="AK3737" s="2"/>
      <c r="AL3737" s="2"/>
      <c r="AM3737" s="2"/>
      <c r="AN3737" s="2"/>
      <c r="AO3737" s="2"/>
      <c r="AP3737" s="2"/>
      <c r="AQ3737" s="2"/>
      <c r="AR3737" s="2"/>
      <c r="AS3737" s="2"/>
      <c r="AT3737" s="2"/>
      <c r="AU3737" s="2"/>
      <c r="AV3737" s="2"/>
      <c r="AW3737" s="2"/>
    </row>
    <row r="3738" spans="1:49">
      <c r="A3738" s="1"/>
      <c r="C3738" s="2"/>
      <c r="D3738" s="2"/>
      <c r="E3738" s="2"/>
      <c r="J3738" s="2"/>
      <c r="K3738" s="2"/>
      <c r="L3738" s="2"/>
      <c r="M3738" s="2"/>
      <c r="N3738" s="2"/>
      <c r="O3738" s="2"/>
      <c r="P3738" s="2"/>
      <c r="Q3738" s="2"/>
      <c r="R3738" s="2"/>
      <c r="S3738" s="2"/>
      <c r="T3738" s="2"/>
      <c r="W3738" s="2"/>
      <c r="X3738" s="2"/>
      <c r="Y3738" s="2"/>
      <c r="Z3738" s="2"/>
      <c r="AA3738" s="2"/>
      <c r="AB3738" s="2"/>
      <c r="AC3738" s="4"/>
      <c r="AD3738" s="2"/>
      <c r="AE3738" s="2"/>
      <c r="AF3738" s="2"/>
      <c r="AG3738" s="2"/>
      <c r="AH3738" s="2"/>
      <c r="AI3738" s="2"/>
      <c r="AJ3738" s="2"/>
      <c r="AK3738" s="2"/>
      <c r="AL3738" s="2"/>
      <c r="AM3738" s="2"/>
      <c r="AN3738" s="2"/>
      <c r="AO3738" s="2"/>
      <c r="AP3738" s="2"/>
      <c r="AQ3738" s="2"/>
      <c r="AR3738" s="2"/>
      <c r="AS3738" s="2"/>
      <c r="AT3738" s="2"/>
      <c r="AU3738" s="2"/>
      <c r="AV3738" s="2"/>
      <c r="AW3738" s="2"/>
    </row>
    <row r="3739" spans="1:49">
      <c r="A3739" s="1"/>
      <c r="C3739" s="2"/>
      <c r="D3739" s="2"/>
      <c r="E3739" s="2"/>
      <c r="J3739" s="2"/>
      <c r="K3739" s="2"/>
      <c r="L3739" s="2"/>
      <c r="M3739" s="2"/>
      <c r="N3739" s="2"/>
      <c r="O3739" s="2"/>
      <c r="P3739" s="2"/>
      <c r="Q3739" s="2"/>
      <c r="R3739" s="2"/>
      <c r="S3739" s="2"/>
      <c r="T3739" s="2"/>
      <c r="W3739" s="2"/>
      <c r="X3739" s="2"/>
      <c r="Y3739" s="2"/>
      <c r="Z3739" s="2"/>
      <c r="AA3739" s="2"/>
      <c r="AB3739" s="2"/>
      <c r="AC3739" s="4"/>
      <c r="AD3739" s="2"/>
      <c r="AE3739" s="2"/>
      <c r="AF3739" s="2"/>
      <c r="AG3739" s="2"/>
      <c r="AH3739" s="2"/>
      <c r="AI3739" s="2"/>
      <c r="AJ3739" s="2"/>
      <c r="AK3739" s="2"/>
      <c r="AL3739" s="2"/>
      <c r="AM3739" s="2"/>
      <c r="AN3739" s="2"/>
      <c r="AO3739" s="2"/>
      <c r="AP3739" s="2"/>
      <c r="AQ3739" s="2"/>
      <c r="AR3739" s="2"/>
      <c r="AS3739" s="2"/>
      <c r="AT3739" s="2"/>
      <c r="AU3739" s="2"/>
      <c r="AV3739" s="2"/>
      <c r="AW3739" s="2"/>
    </row>
    <row r="3740" spans="1:49">
      <c r="A3740" s="1"/>
      <c r="C3740" s="2"/>
      <c r="D3740" s="2"/>
      <c r="E3740" s="2"/>
      <c r="J3740" s="2"/>
      <c r="K3740" s="2"/>
      <c r="L3740" s="2"/>
      <c r="M3740" s="2"/>
      <c r="N3740" s="2"/>
      <c r="O3740" s="2"/>
      <c r="P3740" s="2"/>
      <c r="Q3740" s="2"/>
      <c r="R3740" s="2"/>
      <c r="S3740" s="2"/>
      <c r="T3740" s="2"/>
      <c r="W3740" s="2"/>
      <c r="X3740" s="2"/>
      <c r="Y3740" s="2"/>
      <c r="Z3740" s="2"/>
      <c r="AA3740" s="2"/>
      <c r="AB3740" s="2"/>
      <c r="AC3740" s="4"/>
      <c r="AD3740" s="2"/>
      <c r="AE3740" s="2"/>
      <c r="AF3740" s="2"/>
      <c r="AG3740" s="2"/>
      <c r="AH3740" s="2"/>
      <c r="AI3740" s="2"/>
      <c r="AJ3740" s="2"/>
      <c r="AK3740" s="2"/>
      <c r="AL3740" s="2"/>
      <c r="AM3740" s="2"/>
      <c r="AN3740" s="2"/>
      <c r="AO3740" s="2"/>
      <c r="AP3740" s="2"/>
      <c r="AQ3740" s="2"/>
      <c r="AR3740" s="2"/>
      <c r="AS3740" s="2"/>
      <c r="AT3740" s="2"/>
      <c r="AU3740" s="2"/>
      <c r="AV3740" s="2"/>
      <c r="AW3740" s="2"/>
    </row>
    <row r="3741" spans="1:49">
      <c r="A3741" s="1"/>
      <c r="C3741" s="2"/>
      <c r="D3741" s="2"/>
      <c r="E3741" s="2"/>
      <c r="J3741" s="2"/>
      <c r="K3741" s="2"/>
      <c r="L3741" s="2"/>
      <c r="M3741" s="2"/>
      <c r="N3741" s="2"/>
      <c r="O3741" s="2"/>
      <c r="P3741" s="2"/>
      <c r="Q3741" s="2"/>
      <c r="R3741" s="2"/>
      <c r="S3741" s="2"/>
      <c r="T3741" s="2"/>
      <c r="W3741" s="2"/>
      <c r="X3741" s="2"/>
      <c r="Y3741" s="2"/>
      <c r="Z3741" s="2"/>
      <c r="AA3741" s="2"/>
      <c r="AB3741" s="2"/>
      <c r="AC3741" s="4"/>
      <c r="AD3741" s="2"/>
      <c r="AE3741" s="2"/>
      <c r="AF3741" s="2"/>
      <c r="AG3741" s="2"/>
      <c r="AH3741" s="2"/>
      <c r="AI3741" s="2"/>
      <c r="AJ3741" s="2"/>
      <c r="AK3741" s="2"/>
      <c r="AL3741" s="2"/>
      <c r="AM3741" s="2"/>
      <c r="AN3741" s="2"/>
      <c r="AO3741" s="2"/>
      <c r="AP3741" s="2"/>
      <c r="AQ3741" s="2"/>
      <c r="AR3741" s="2"/>
      <c r="AS3741" s="2"/>
      <c r="AT3741" s="2"/>
      <c r="AU3741" s="2"/>
      <c r="AV3741" s="2"/>
      <c r="AW3741" s="2"/>
    </row>
    <row r="3742" spans="1:49">
      <c r="A3742" s="1"/>
      <c r="C3742" s="2"/>
      <c r="D3742" s="2"/>
      <c r="E3742" s="2"/>
      <c r="J3742" s="2"/>
      <c r="K3742" s="2"/>
      <c r="L3742" s="2"/>
      <c r="M3742" s="2"/>
      <c r="N3742" s="2"/>
      <c r="O3742" s="2"/>
      <c r="P3742" s="2"/>
      <c r="Q3742" s="2"/>
      <c r="R3742" s="2"/>
      <c r="S3742" s="2"/>
      <c r="T3742" s="2"/>
      <c r="W3742" s="2"/>
      <c r="X3742" s="2"/>
      <c r="Y3742" s="2"/>
      <c r="Z3742" s="2"/>
      <c r="AA3742" s="2"/>
      <c r="AB3742" s="2"/>
      <c r="AC3742" s="4"/>
      <c r="AD3742" s="2"/>
      <c r="AE3742" s="2"/>
      <c r="AF3742" s="2"/>
      <c r="AG3742" s="2"/>
      <c r="AH3742" s="2"/>
      <c r="AI3742" s="2"/>
      <c r="AJ3742" s="2"/>
      <c r="AK3742" s="2"/>
      <c r="AL3742" s="2"/>
      <c r="AM3742" s="2"/>
      <c r="AN3742" s="2"/>
      <c r="AO3742" s="2"/>
      <c r="AP3742" s="2"/>
      <c r="AQ3742" s="2"/>
      <c r="AR3742" s="2"/>
      <c r="AS3742" s="2"/>
      <c r="AT3742" s="2"/>
      <c r="AU3742" s="2"/>
      <c r="AV3742" s="2"/>
      <c r="AW3742" s="2"/>
    </row>
    <row r="3743" spans="1:49">
      <c r="A3743" s="1"/>
      <c r="C3743" s="2"/>
      <c r="D3743" s="2"/>
      <c r="E3743" s="2"/>
      <c r="J3743" s="2"/>
      <c r="K3743" s="2"/>
      <c r="L3743" s="2"/>
      <c r="M3743" s="2"/>
      <c r="N3743" s="2"/>
      <c r="O3743" s="2"/>
      <c r="P3743" s="2"/>
      <c r="Q3743" s="2"/>
      <c r="R3743" s="2"/>
      <c r="S3743" s="2"/>
      <c r="T3743" s="2"/>
      <c r="W3743" s="2"/>
      <c r="X3743" s="2"/>
      <c r="Y3743" s="2"/>
      <c r="Z3743" s="2"/>
      <c r="AA3743" s="2"/>
      <c r="AB3743" s="2"/>
      <c r="AC3743" s="4"/>
      <c r="AD3743" s="2"/>
      <c r="AE3743" s="2"/>
      <c r="AF3743" s="2"/>
      <c r="AG3743" s="2"/>
      <c r="AH3743" s="2"/>
      <c r="AI3743" s="2"/>
      <c r="AJ3743" s="2"/>
      <c r="AK3743" s="2"/>
      <c r="AL3743" s="2"/>
      <c r="AM3743" s="2"/>
      <c r="AN3743" s="2"/>
      <c r="AO3743" s="2"/>
      <c r="AP3743" s="2"/>
      <c r="AQ3743" s="2"/>
      <c r="AR3743" s="2"/>
      <c r="AS3743" s="2"/>
      <c r="AT3743" s="2"/>
      <c r="AU3743" s="2"/>
      <c r="AV3743" s="2"/>
      <c r="AW3743" s="2"/>
    </row>
    <row r="3744" spans="1:49">
      <c r="A3744" s="1"/>
      <c r="C3744" s="2"/>
      <c r="D3744" s="2"/>
      <c r="E3744" s="2"/>
      <c r="J3744" s="2"/>
      <c r="K3744" s="2"/>
      <c r="L3744" s="2"/>
      <c r="M3744" s="2"/>
      <c r="N3744" s="2"/>
      <c r="O3744" s="2"/>
      <c r="P3744" s="2"/>
      <c r="Q3744" s="2"/>
      <c r="R3744" s="2"/>
      <c r="S3744" s="2"/>
      <c r="T3744" s="2"/>
      <c r="W3744" s="2"/>
      <c r="X3744" s="2"/>
      <c r="Y3744" s="2"/>
      <c r="Z3744" s="2"/>
      <c r="AA3744" s="2"/>
      <c r="AB3744" s="2"/>
      <c r="AC3744" s="4"/>
      <c r="AD3744" s="2"/>
      <c r="AE3744" s="2"/>
      <c r="AF3744" s="2"/>
      <c r="AG3744" s="2"/>
      <c r="AH3744" s="2"/>
      <c r="AI3744" s="2"/>
      <c r="AJ3744" s="2"/>
      <c r="AK3744" s="2"/>
      <c r="AL3744" s="2"/>
      <c r="AM3744" s="2"/>
      <c r="AN3744" s="2"/>
      <c r="AO3744" s="2"/>
      <c r="AP3744" s="2"/>
      <c r="AQ3744" s="2"/>
      <c r="AR3744" s="2"/>
      <c r="AS3744" s="2"/>
      <c r="AT3744" s="2"/>
      <c r="AU3744" s="2"/>
      <c r="AV3744" s="2"/>
      <c r="AW3744" s="2"/>
    </row>
    <row r="3745" spans="1:49">
      <c r="A3745" s="1"/>
      <c r="C3745" s="2"/>
      <c r="D3745" s="2"/>
      <c r="E3745" s="2"/>
      <c r="J3745" s="2"/>
      <c r="K3745" s="2"/>
      <c r="L3745" s="2"/>
      <c r="M3745" s="2"/>
      <c r="N3745" s="2"/>
      <c r="O3745" s="2"/>
      <c r="P3745" s="2"/>
      <c r="Q3745" s="2"/>
      <c r="R3745" s="2"/>
      <c r="S3745" s="2"/>
      <c r="T3745" s="2"/>
      <c r="W3745" s="2"/>
      <c r="X3745" s="2"/>
      <c r="Y3745" s="2"/>
      <c r="Z3745" s="2"/>
      <c r="AA3745" s="2"/>
      <c r="AB3745" s="2"/>
      <c r="AC3745" s="4"/>
      <c r="AD3745" s="2"/>
      <c r="AE3745" s="2"/>
      <c r="AF3745" s="2"/>
      <c r="AG3745" s="2"/>
      <c r="AH3745" s="2"/>
      <c r="AI3745" s="2"/>
      <c r="AJ3745" s="2"/>
      <c r="AK3745" s="2"/>
      <c r="AL3745" s="2"/>
      <c r="AM3745" s="2"/>
      <c r="AN3745" s="2"/>
      <c r="AO3745" s="2"/>
      <c r="AP3745" s="2"/>
      <c r="AQ3745" s="2"/>
      <c r="AR3745" s="2"/>
      <c r="AS3745" s="2"/>
      <c r="AT3745" s="2"/>
      <c r="AU3745" s="2"/>
      <c r="AV3745" s="2"/>
      <c r="AW3745" s="2"/>
    </row>
    <row r="3746" spans="1:49">
      <c r="A3746" s="1"/>
      <c r="C3746" s="2"/>
      <c r="D3746" s="2"/>
      <c r="E3746" s="2"/>
      <c r="J3746" s="2"/>
      <c r="K3746" s="2"/>
      <c r="L3746" s="2"/>
      <c r="M3746" s="2"/>
      <c r="N3746" s="2"/>
      <c r="O3746" s="2"/>
      <c r="P3746" s="2"/>
      <c r="Q3746" s="2"/>
      <c r="R3746" s="2"/>
      <c r="S3746" s="2"/>
      <c r="T3746" s="2"/>
      <c r="W3746" s="2"/>
      <c r="X3746" s="2"/>
      <c r="Y3746" s="2"/>
      <c r="Z3746" s="2"/>
      <c r="AA3746" s="2"/>
      <c r="AB3746" s="2"/>
      <c r="AC3746" s="4"/>
      <c r="AD3746" s="2"/>
      <c r="AE3746" s="2"/>
      <c r="AF3746" s="2"/>
      <c r="AG3746" s="2"/>
      <c r="AH3746" s="2"/>
      <c r="AI3746" s="2"/>
      <c r="AJ3746" s="2"/>
      <c r="AK3746" s="2"/>
      <c r="AL3746" s="2"/>
      <c r="AM3746" s="2"/>
      <c r="AN3746" s="2"/>
      <c r="AO3746" s="2"/>
      <c r="AP3746" s="2"/>
      <c r="AQ3746" s="2"/>
      <c r="AR3746" s="2"/>
      <c r="AS3746" s="2"/>
      <c r="AT3746" s="2"/>
      <c r="AU3746" s="2"/>
      <c r="AV3746" s="2"/>
      <c r="AW3746" s="2"/>
    </row>
    <row r="3747" spans="1:49">
      <c r="A3747" s="1"/>
      <c r="C3747" s="2"/>
      <c r="D3747" s="2"/>
      <c r="E3747" s="2"/>
      <c r="J3747" s="2"/>
      <c r="K3747" s="2"/>
      <c r="L3747" s="2"/>
      <c r="M3747" s="2"/>
      <c r="N3747" s="2"/>
      <c r="O3747" s="2"/>
      <c r="P3747" s="2"/>
      <c r="Q3747" s="2"/>
      <c r="R3747" s="2"/>
      <c r="S3747" s="2"/>
      <c r="T3747" s="2"/>
      <c r="W3747" s="2"/>
      <c r="X3747" s="2"/>
      <c r="Y3747" s="2"/>
      <c r="Z3747" s="2"/>
      <c r="AA3747" s="2"/>
      <c r="AB3747" s="2"/>
      <c r="AC3747" s="4"/>
      <c r="AD3747" s="2"/>
      <c r="AE3747" s="2"/>
      <c r="AF3747" s="2"/>
      <c r="AG3747" s="2"/>
      <c r="AH3747" s="2"/>
      <c r="AI3747" s="2"/>
      <c r="AJ3747" s="2"/>
      <c r="AK3747" s="2"/>
      <c r="AL3747" s="2"/>
      <c r="AM3747" s="2"/>
      <c r="AN3747" s="2"/>
      <c r="AO3747" s="2"/>
      <c r="AP3747" s="2"/>
      <c r="AQ3747" s="2"/>
      <c r="AR3747" s="2"/>
      <c r="AS3747" s="2"/>
      <c r="AT3747" s="2"/>
      <c r="AU3747" s="2"/>
      <c r="AV3747" s="2"/>
      <c r="AW3747" s="2"/>
    </row>
    <row r="3748" spans="1:49">
      <c r="A3748" s="1"/>
      <c r="C3748" s="2"/>
      <c r="D3748" s="2"/>
      <c r="E3748" s="2"/>
      <c r="J3748" s="2"/>
      <c r="K3748" s="2"/>
      <c r="L3748" s="2"/>
      <c r="M3748" s="2"/>
      <c r="N3748" s="2"/>
      <c r="O3748" s="2"/>
      <c r="P3748" s="2"/>
      <c r="Q3748" s="2"/>
      <c r="R3748" s="2"/>
      <c r="S3748" s="2"/>
      <c r="T3748" s="2"/>
      <c r="W3748" s="2"/>
      <c r="X3748" s="2"/>
      <c r="Y3748" s="2"/>
      <c r="Z3748" s="2"/>
      <c r="AA3748" s="2"/>
      <c r="AB3748" s="2"/>
      <c r="AC3748" s="4"/>
      <c r="AD3748" s="2"/>
      <c r="AE3748" s="2"/>
      <c r="AF3748" s="2"/>
      <c r="AG3748" s="2"/>
      <c r="AH3748" s="2"/>
      <c r="AI3748" s="2"/>
      <c r="AJ3748" s="2"/>
      <c r="AK3748" s="2"/>
      <c r="AL3748" s="2"/>
      <c r="AM3748" s="2"/>
      <c r="AN3748" s="2"/>
      <c r="AO3748" s="2"/>
      <c r="AP3748" s="2"/>
      <c r="AQ3748" s="2"/>
      <c r="AR3748" s="2"/>
      <c r="AS3748" s="2"/>
      <c r="AT3748" s="2"/>
      <c r="AU3748" s="2"/>
      <c r="AV3748" s="2"/>
      <c r="AW3748" s="2"/>
    </row>
    <row r="3749" spans="1:49">
      <c r="A3749" s="1"/>
      <c r="C3749" s="2"/>
      <c r="D3749" s="2"/>
      <c r="E3749" s="2"/>
      <c r="J3749" s="2"/>
      <c r="K3749" s="2"/>
      <c r="L3749" s="2"/>
      <c r="M3749" s="2"/>
      <c r="N3749" s="2"/>
      <c r="O3749" s="2"/>
      <c r="P3749" s="2"/>
      <c r="Q3749" s="2"/>
      <c r="R3749" s="2"/>
      <c r="S3749" s="2"/>
      <c r="T3749" s="2"/>
      <c r="W3749" s="2"/>
      <c r="X3749" s="2"/>
      <c r="Y3749" s="2"/>
      <c r="Z3749" s="2"/>
      <c r="AA3749" s="2"/>
      <c r="AB3749" s="2"/>
      <c r="AC3749" s="4"/>
      <c r="AD3749" s="2"/>
      <c r="AE3749" s="2"/>
      <c r="AF3749" s="2"/>
      <c r="AG3749" s="2"/>
      <c r="AH3749" s="2"/>
      <c r="AI3749" s="2"/>
      <c r="AJ3749" s="2"/>
      <c r="AK3749" s="2"/>
      <c r="AL3749" s="2"/>
      <c r="AM3749" s="2"/>
      <c r="AN3749" s="2"/>
      <c r="AO3749" s="2"/>
      <c r="AP3749" s="2"/>
      <c r="AQ3749" s="2"/>
      <c r="AR3749" s="2"/>
      <c r="AS3749" s="2"/>
      <c r="AT3749" s="2"/>
      <c r="AU3749" s="2"/>
      <c r="AV3749" s="2"/>
      <c r="AW3749" s="2"/>
    </row>
    <row r="3750" spans="1:49">
      <c r="A3750" s="1"/>
      <c r="C3750" s="2"/>
      <c r="D3750" s="2"/>
      <c r="E3750" s="2"/>
      <c r="J3750" s="2"/>
      <c r="K3750" s="2"/>
      <c r="L3750" s="2"/>
      <c r="M3750" s="2"/>
      <c r="N3750" s="2"/>
      <c r="O3750" s="2"/>
      <c r="P3750" s="2"/>
      <c r="Q3750" s="2"/>
      <c r="R3750" s="2"/>
      <c r="S3750" s="2"/>
      <c r="T3750" s="2"/>
      <c r="W3750" s="2"/>
      <c r="X3750" s="2"/>
      <c r="Y3750" s="2"/>
      <c r="Z3750" s="2"/>
      <c r="AA3750" s="2"/>
      <c r="AB3750" s="2"/>
      <c r="AC3750" s="4"/>
      <c r="AD3750" s="2"/>
      <c r="AE3750" s="2"/>
      <c r="AF3750" s="2"/>
      <c r="AG3750" s="2"/>
      <c r="AH3750" s="2"/>
      <c r="AI3750" s="2"/>
      <c r="AJ3750" s="2"/>
      <c r="AK3750" s="2"/>
      <c r="AL3750" s="2"/>
      <c r="AM3750" s="2"/>
      <c r="AN3750" s="2"/>
      <c r="AO3750" s="2"/>
      <c r="AP3750" s="2"/>
      <c r="AQ3750" s="2"/>
      <c r="AR3750" s="2"/>
      <c r="AS3750" s="2"/>
      <c r="AT3750" s="2"/>
      <c r="AU3750" s="2"/>
      <c r="AV3750" s="2"/>
      <c r="AW3750" s="2"/>
    </row>
    <row r="3751" spans="1:49">
      <c r="A3751" s="1"/>
      <c r="C3751" s="2"/>
      <c r="D3751" s="2"/>
      <c r="E3751" s="2"/>
      <c r="J3751" s="2"/>
      <c r="K3751" s="2"/>
      <c r="L3751" s="2"/>
      <c r="M3751" s="2"/>
      <c r="N3751" s="2"/>
      <c r="O3751" s="2"/>
      <c r="P3751" s="2"/>
      <c r="Q3751" s="2"/>
      <c r="R3751" s="2"/>
      <c r="S3751" s="2"/>
      <c r="T3751" s="2"/>
      <c r="W3751" s="2"/>
      <c r="X3751" s="2"/>
      <c r="Y3751" s="2"/>
      <c r="Z3751" s="2"/>
      <c r="AA3751" s="2"/>
      <c r="AB3751" s="2"/>
      <c r="AC3751" s="4"/>
      <c r="AD3751" s="2"/>
      <c r="AE3751" s="2"/>
      <c r="AF3751" s="2"/>
      <c r="AG3751" s="2"/>
      <c r="AH3751" s="2"/>
      <c r="AI3751" s="2"/>
      <c r="AJ3751" s="2"/>
      <c r="AK3751" s="2"/>
      <c r="AL3751" s="2"/>
      <c r="AM3751" s="2"/>
      <c r="AN3751" s="2"/>
      <c r="AO3751" s="2"/>
      <c r="AP3751" s="2"/>
      <c r="AQ3751" s="2"/>
      <c r="AR3751" s="2"/>
      <c r="AS3751" s="2"/>
      <c r="AT3751" s="2"/>
      <c r="AU3751" s="2"/>
      <c r="AV3751" s="2"/>
      <c r="AW3751" s="2"/>
    </row>
    <row r="3752" spans="1:49">
      <c r="A3752" s="1"/>
      <c r="C3752" s="2"/>
      <c r="D3752" s="2"/>
      <c r="E3752" s="2"/>
      <c r="J3752" s="2"/>
      <c r="K3752" s="2"/>
      <c r="L3752" s="2"/>
      <c r="M3752" s="2"/>
      <c r="N3752" s="2"/>
      <c r="O3752" s="2"/>
      <c r="P3752" s="2"/>
      <c r="Q3752" s="2"/>
      <c r="R3752" s="2"/>
      <c r="S3752" s="2"/>
      <c r="T3752" s="2"/>
      <c r="W3752" s="2"/>
      <c r="X3752" s="2"/>
      <c r="Y3752" s="2"/>
      <c r="Z3752" s="2"/>
      <c r="AA3752" s="2"/>
      <c r="AB3752" s="2"/>
      <c r="AC3752" s="4"/>
      <c r="AD3752" s="2"/>
      <c r="AE3752" s="2"/>
      <c r="AF3752" s="2"/>
      <c r="AG3752" s="2"/>
      <c r="AH3752" s="2"/>
      <c r="AI3752" s="2"/>
      <c r="AJ3752" s="2"/>
      <c r="AK3752" s="2"/>
      <c r="AL3752" s="2"/>
      <c r="AM3752" s="2"/>
      <c r="AN3752" s="2"/>
      <c r="AO3752" s="2"/>
      <c r="AP3752" s="2"/>
      <c r="AQ3752" s="2"/>
      <c r="AR3752" s="2"/>
      <c r="AS3752" s="2"/>
      <c r="AT3752" s="2"/>
      <c r="AU3752" s="2"/>
      <c r="AV3752" s="2"/>
      <c r="AW3752" s="2"/>
    </row>
    <row r="3753" spans="1:49">
      <c r="A3753" s="1"/>
      <c r="C3753" s="2"/>
      <c r="D3753" s="2"/>
      <c r="E3753" s="2"/>
      <c r="J3753" s="2"/>
      <c r="K3753" s="2"/>
      <c r="L3753" s="2"/>
      <c r="M3753" s="2"/>
      <c r="N3753" s="2"/>
      <c r="O3753" s="2"/>
      <c r="P3753" s="2"/>
      <c r="Q3753" s="2"/>
      <c r="R3753" s="2"/>
      <c r="S3753" s="2"/>
      <c r="T3753" s="2"/>
      <c r="W3753" s="2"/>
      <c r="X3753" s="2"/>
      <c r="Y3753" s="2"/>
      <c r="Z3753" s="2"/>
      <c r="AA3753" s="2"/>
      <c r="AB3753" s="2"/>
      <c r="AC3753" s="4"/>
      <c r="AD3753" s="2"/>
      <c r="AE3753" s="2"/>
      <c r="AF3753" s="2"/>
      <c r="AG3753" s="2"/>
      <c r="AH3753" s="2"/>
      <c r="AI3753" s="2"/>
      <c r="AJ3753" s="2"/>
      <c r="AK3753" s="2"/>
      <c r="AL3753" s="2"/>
      <c r="AM3753" s="2"/>
      <c r="AN3753" s="2"/>
      <c r="AO3753" s="2"/>
      <c r="AP3753" s="2"/>
      <c r="AQ3753" s="2"/>
      <c r="AR3753" s="2"/>
      <c r="AS3753" s="2"/>
      <c r="AT3753" s="2"/>
      <c r="AU3753" s="2"/>
      <c r="AV3753" s="2"/>
      <c r="AW3753" s="2"/>
    </row>
    <row r="3754" spans="1:49">
      <c r="A3754" s="1"/>
      <c r="C3754" s="2"/>
      <c r="D3754" s="2"/>
      <c r="E3754" s="2"/>
      <c r="J3754" s="2"/>
      <c r="K3754" s="2"/>
      <c r="L3754" s="2"/>
      <c r="M3754" s="2"/>
      <c r="N3754" s="2"/>
      <c r="O3754" s="2"/>
      <c r="P3754" s="2"/>
      <c r="Q3754" s="2"/>
      <c r="R3754" s="2"/>
      <c r="S3754" s="2"/>
      <c r="T3754" s="2"/>
      <c r="W3754" s="2"/>
      <c r="X3754" s="2"/>
      <c r="Y3754" s="2"/>
      <c r="Z3754" s="2"/>
      <c r="AA3754" s="2"/>
      <c r="AB3754" s="2"/>
      <c r="AC3754" s="4"/>
      <c r="AD3754" s="2"/>
      <c r="AE3754" s="2"/>
      <c r="AF3754" s="2"/>
      <c r="AG3754" s="2"/>
      <c r="AH3754" s="2"/>
      <c r="AI3754" s="2"/>
      <c r="AJ3754" s="2"/>
      <c r="AK3754" s="2"/>
      <c r="AL3754" s="2"/>
      <c r="AM3754" s="2"/>
      <c r="AN3754" s="2"/>
      <c r="AO3754" s="2"/>
      <c r="AP3754" s="2"/>
      <c r="AQ3754" s="2"/>
      <c r="AR3754" s="2"/>
      <c r="AS3754" s="2"/>
      <c r="AT3754" s="2"/>
      <c r="AU3754" s="2"/>
      <c r="AV3754" s="2"/>
      <c r="AW3754" s="2"/>
    </row>
    <row r="3755" spans="1:49">
      <c r="A3755" s="1"/>
      <c r="C3755" s="2"/>
      <c r="D3755" s="2"/>
      <c r="E3755" s="2"/>
      <c r="J3755" s="2"/>
      <c r="K3755" s="2"/>
      <c r="L3755" s="2"/>
      <c r="M3755" s="2"/>
      <c r="N3755" s="2"/>
      <c r="O3755" s="2"/>
      <c r="P3755" s="2"/>
      <c r="Q3755" s="2"/>
      <c r="R3755" s="2"/>
      <c r="S3755" s="2"/>
      <c r="T3755" s="2"/>
      <c r="W3755" s="2"/>
      <c r="X3755" s="2"/>
      <c r="Y3755" s="2"/>
      <c r="Z3755" s="2"/>
      <c r="AA3755" s="2"/>
      <c r="AB3755" s="2"/>
      <c r="AC3755" s="4"/>
      <c r="AD3755" s="2"/>
      <c r="AE3755" s="2"/>
      <c r="AF3755" s="2"/>
      <c r="AG3755" s="2"/>
      <c r="AH3755" s="2"/>
      <c r="AI3755" s="2"/>
      <c r="AJ3755" s="2"/>
      <c r="AK3755" s="2"/>
      <c r="AL3755" s="2"/>
      <c r="AM3755" s="2"/>
      <c r="AN3755" s="2"/>
      <c r="AO3755" s="2"/>
      <c r="AP3755" s="2"/>
      <c r="AQ3755" s="2"/>
      <c r="AR3755" s="2"/>
      <c r="AS3755" s="2"/>
      <c r="AT3755" s="2"/>
      <c r="AU3755" s="2"/>
      <c r="AV3755" s="2"/>
      <c r="AW3755" s="2"/>
    </row>
    <row r="3756" spans="1:49">
      <c r="A3756" s="1"/>
      <c r="C3756" s="2"/>
      <c r="D3756" s="2"/>
      <c r="E3756" s="2"/>
      <c r="J3756" s="2"/>
      <c r="K3756" s="2"/>
      <c r="L3756" s="2"/>
      <c r="M3756" s="2"/>
      <c r="N3756" s="2"/>
      <c r="O3756" s="2"/>
      <c r="P3756" s="2"/>
      <c r="Q3756" s="2"/>
      <c r="R3756" s="2"/>
      <c r="S3756" s="2"/>
      <c r="T3756" s="2"/>
      <c r="W3756" s="2"/>
      <c r="X3756" s="2"/>
      <c r="Y3756" s="2"/>
      <c r="Z3756" s="2"/>
      <c r="AA3756" s="2"/>
      <c r="AB3756" s="2"/>
      <c r="AC3756" s="4"/>
      <c r="AD3756" s="2"/>
      <c r="AE3756" s="2"/>
      <c r="AF3756" s="2"/>
      <c r="AG3756" s="2"/>
      <c r="AH3756" s="2"/>
      <c r="AI3756" s="2"/>
      <c r="AJ3756" s="2"/>
      <c r="AK3756" s="2"/>
      <c r="AL3756" s="2"/>
      <c r="AM3756" s="2"/>
      <c r="AN3756" s="2"/>
      <c r="AO3756" s="2"/>
      <c r="AP3756" s="2"/>
      <c r="AQ3756" s="2"/>
      <c r="AR3756" s="2"/>
      <c r="AS3756" s="2"/>
      <c r="AT3756" s="2"/>
      <c r="AU3756" s="2"/>
      <c r="AV3756" s="2"/>
      <c r="AW3756" s="2"/>
    </row>
    <row r="3757" spans="1:49">
      <c r="A3757" s="1"/>
      <c r="C3757" s="2"/>
      <c r="D3757" s="2"/>
      <c r="E3757" s="2"/>
      <c r="J3757" s="2"/>
      <c r="K3757" s="2"/>
      <c r="L3757" s="2"/>
      <c r="M3757" s="2"/>
      <c r="N3757" s="2"/>
      <c r="O3757" s="2"/>
      <c r="P3757" s="2"/>
      <c r="Q3757" s="2"/>
      <c r="R3757" s="2"/>
      <c r="S3757" s="2"/>
      <c r="T3757" s="2"/>
      <c r="W3757" s="2"/>
      <c r="X3757" s="2"/>
      <c r="Y3757" s="2"/>
      <c r="Z3757" s="2"/>
      <c r="AA3757" s="2"/>
      <c r="AB3757" s="2"/>
      <c r="AC3757" s="4"/>
      <c r="AD3757" s="2"/>
      <c r="AE3757" s="2"/>
      <c r="AF3757" s="2"/>
      <c r="AG3757" s="2"/>
      <c r="AH3757" s="2"/>
      <c r="AI3757" s="2"/>
      <c r="AJ3757" s="2"/>
      <c r="AK3757" s="2"/>
      <c r="AL3757" s="2"/>
      <c r="AM3757" s="2"/>
      <c r="AN3757" s="2"/>
      <c r="AO3757" s="2"/>
      <c r="AP3757" s="2"/>
      <c r="AQ3757" s="2"/>
      <c r="AR3757" s="2"/>
      <c r="AS3757" s="2"/>
      <c r="AT3757" s="2"/>
      <c r="AU3757" s="2"/>
      <c r="AV3757" s="2"/>
      <c r="AW3757" s="2"/>
    </row>
    <row r="3758" spans="1:49">
      <c r="A3758" s="1"/>
      <c r="C3758" s="2"/>
      <c r="D3758" s="2"/>
      <c r="E3758" s="2"/>
      <c r="J3758" s="2"/>
      <c r="K3758" s="2"/>
      <c r="L3758" s="2"/>
      <c r="M3758" s="2"/>
      <c r="N3758" s="2"/>
      <c r="O3758" s="2"/>
      <c r="P3758" s="2"/>
      <c r="Q3758" s="2"/>
      <c r="R3758" s="2"/>
      <c r="S3758" s="2"/>
      <c r="T3758" s="2"/>
      <c r="W3758" s="2"/>
      <c r="X3758" s="2"/>
      <c r="Y3758" s="2"/>
      <c r="Z3758" s="2"/>
      <c r="AA3758" s="2"/>
      <c r="AB3758" s="2"/>
      <c r="AC3758" s="4"/>
      <c r="AD3758" s="2"/>
      <c r="AE3758" s="2"/>
      <c r="AF3758" s="2"/>
      <c r="AG3758" s="2"/>
      <c r="AH3758" s="2"/>
      <c r="AI3758" s="2"/>
      <c r="AJ3758" s="2"/>
      <c r="AK3758" s="2"/>
      <c r="AL3758" s="2"/>
      <c r="AM3758" s="2"/>
      <c r="AN3758" s="2"/>
      <c r="AO3758" s="2"/>
      <c r="AP3758" s="2"/>
      <c r="AQ3758" s="2"/>
      <c r="AR3758" s="2"/>
      <c r="AS3758" s="2"/>
      <c r="AT3758" s="2"/>
      <c r="AU3758" s="2"/>
      <c r="AV3758" s="2"/>
      <c r="AW3758" s="2"/>
    </row>
    <row r="3759" spans="1:49">
      <c r="A3759" s="1"/>
      <c r="C3759" s="2"/>
      <c r="D3759" s="2"/>
      <c r="E3759" s="2"/>
      <c r="J3759" s="2"/>
      <c r="K3759" s="2"/>
      <c r="L3759" s="2"/>
      <c r="M3759" s="2"/>
      <c r="N3759" s="2"/>
      <c r="O3759" s="2"/>
      <c r="P3759" s="2"/>
      <c r="Q3759" s="2"/>
      <c r="R3759" s="2"/>
      <c r="S3759" s="2"/>
      <c r="T3759" s="2"/>
      <c r="W3759" s="2"/>
      <c r="X3759" s="2"/>
      <c r="Y3759" s="2"/>
      <c r="Z3759" s="2"/>
      <c r="AA3759" s="2"/>
      <c r="AB3759" s="2"/>
      <c r="AC3759" s="4"/>
      <c r="AD3759" s="2"/>
      <c r="AE3759" s="2"/>
      <c r="AF3759" s="2"/>
      <c r="AG3759" s="2"/>
      <c r="AH3759" s="2"/>
      <c r="AI3759" s="2"/>
      <c r="AJ3759" s="2"/>
      <c r="AK3759" s="2"/>
      <c r="AL3759" s="2"/>
      <c r="AM3759" s="2"/>
      <c r="AN3759" s="2"/>
      <c r="AO3759" s="2"/>
      <c r="AP3759" s="2"/>
      <c r="AQ3759" s="2"/>
      <c r="AR3759" s="2"/>
      <c r="AS3759" s="2"/>
      <c r="AT3759" s="2"/>
      <c r="AU3759" s="2"/>
      <c r="AV3759" s="2"/>
      <c r="AW3759" s="2"/>
    </row>
    <row r="3760" spans="1:49">
      <c r="A3760" s="1"/>
      <c r="C3760" s="2"/>
      <c r="D3760" s="2"/>
      <c r="E3760" s="2"/>
      <c r="J3760" s="2"/>
      <c r="K3760" s="2"/>
      <c r="L3760" s="2"/>
      <c r="M3760" s="2"/>
      <c r="N3760" s="2"/>
      <c r="O3760" s="2"/>
      <c r="P3760" s="2"/>
      <c r="Q3760" s="2"/>
      <c r="R3760" s="2"/>
      <c r="S3760" s="2"/>
      <c r="T3760" s="2"/>
      <c r="W3760" s="2"/>
      <c r="X3760" s="2"/>
      <c r="Y3760" s="2"/>
      <c r="Z3760" s="2"/>
      <c r="AA3760" s="2"/>
      <c r="AB3760" s="2"/>
      <c r="AC3760" s="4"/>
      <c r="AD3760" s="2"/>
      <c r="AE3760" s="2"/>
      <c r="AF3760" s="2"/>
      <c r="AG3760" s="2"/>
      <c r="AH3760" s="2"/>
      <c r="AI3760" s="2"/>
      <c r="AJ3760" s="2"/>
      <c r="AK3760" s="2"/>
      <c r="AL3760" s="2"/>
      <c r="AM3760" s="2"/>
      <c r="AN3760" s="2"/>
      <c r="AO3760" s="2"/>
      <c r="AP3760" s="2"/>
      <c r="AQ3760" s="2"/>
      <c r="AR3760" s="2"/>
      <c r="AS3760" s="2"/>
      <c r="AT3760" s="2"/>
      <c r="AU3760" s="2"/>
      <c r="AV3760" s="2"/>
      <c r="AW3760" s="2"/>
    </row>
    <row r="3761" spans="1:49">
      <c r="A3761" s="1"/>
      <c r="C3761" s="2"/>
      <c r="D3761" s="2"/>
      <c r="E3761" s="2"/>
      <c r="J3761" s="2"/>
      <c r="K3761" s="2"/>
      <c r="L3761" s="2"/>
      <c r="M3761" s="2"/>
      <c r="N3761" s="2"/>
      <c r="O3761" s="2"/>
      <c r="P3761" s="2"/>
      <c r="Q3761" s="2"/>
      <c r="R3761" s="2"/>
      <c r="S3761" s="2"/>
      <c r="T3761" s="2"/>
      <c r="W3761" s="2"/>
      <c r="X3761" s="2"/>
      <c r="Y3761" s="2"/>
      <c r="Z3761" s="2"/>
      <c r="AA3761" s="2"/>
      <c r="AB3761" s="2"/>
      <c r="AC3761" s="4"/>
      <c r="AD3761" s="2"/>
      <c r="AE3761" s="2"/>
      <c r="AF3761" s="2"/>
      <c r="AG3761" s="2"/>
      <c r="AH3761" s="2"/>
      <c r="AI3761" s="2"/>
      <c r="AJ3761" s="2"/>
      <c r="AK3761" s="2"/>
      <c r="AL3761" s="2"/>
      <c r="AM3761" s="2"/>
      <c r="AN3761" s="2"/>
      <c r="AO3761" s="2"/>
      <c r="AP3761" s="2"/>
      <c r="AQ3761" s="2"/>
      <c r="AR3761" s="2"/>
      <c r="AS3761" s="2"/>
      <c r="AT3761" s="2"/>
      <c r="AU3761" s="2"/>
      <c r="AV3761" s="2"/>
      <c r="AW3761" s="2"/>
    </row>
    <row r="3762" spans="1:49">
      <c r="A3762" s="1"/>
      <c r="C3762" s="2"/>
      <c r="D3762" s="2"/>
      <c r="E3762" s="2"/>
      <c r="J3762" s="2"/>
      <c r="K3762" s="2"/>
      <c r="L3762" s="2"/>
      <c r="M3762" s="2"/>
      <c r="N3762" s="2"/>
      <c r="O3762" s="2"/>
      <c r="P3762" s="2"/>
      <c r="Q3762" s="2"/>
      <c r="R3762" s="2"/>
      <c r="S3762" s="2"/>
      <c r="T3762" s="2"/>
      <c r="W3762" s="2"/>
      <c r="X3762" s="2"/>
      <c r="Y3762" s="2"/>
      <c r="Z3762" s="2"/>
      <c r="AA3762" s="2"/>
      <c r="AB3762" s="2"/>
      <c r="AC3762" s="4"/>
      <c r="AD3762" s="2"/>
      <c r="AE3762" s="2"/>
      <c r="AF3762" s="2"/>
      <c r="AG3762" s="2"/>
      <c r="AH3762" s="2"/>
      <c r="AI3762" s="2"/>
      <c r="AJ3762" s="2"/>
      <c r="AK3762" s="2"/>
      <c r="AL3762" s="2"/>
      <c r="AM3762" s="2"/>
      <c r="AN3762" s="2"/>
      <c r="AO3762" s="2"/>
      <c r="AP3762" s="2"/>
      <c r="AQ3762" s="2"/>
      <c r="AR3762" s="2"/>
      <c r="AS3762" s="2"/>
      <c r="AT3762" s="2"/>
      <c r="AU3762" s="2"/>
      <c r="AV3762" s="2"/>
      <c r="AW3762" s="2"/>
    </row>
    <row r="3763" spans="1:49">
      <c r="A3763" s="1"/>
      <c r="C3763" s="2"/>
      <c r="D3763" s="2"/>
      <c r="E3763" s="2"/>
      <c r="J3763" s="2"/>
      <c r="K3763" s="2"/>
      <c r="L3763" s="2"/>
      <c r="M3763" s="2"/>
      <c r="N3763" s="2"/>
      <c r="O3763" s="2"/>
      <c r="P3763" s="2"/>
      <c r="Q3763" s="2"/>
      <c r="R3763" s="2"/>
      <c r="S3763" s="2"/>
      <c r="T3763" s="2"/>
      <c r="W3763" s="2"/>
      <c r="X3763" s="2"/>
      <c r="Y3763" s="2"/>
      <c r="Z3763" s="2"/>
      <c r="AA3763" s="2"/>
      <c r="AB3763" s="2"/>
      <c r="AC3763" s="4"/>
      <c r="AD3763" s="2"/>
      <c r="AE3763" s="2"/>
      <c r="AF3763" s="2"/>
      <c r="AG3763" s="2"/>
      <c r="AH3763" s="2"/>
      <c r="AI3763" s="2"/>
      <c r="AJ3763" s="2"/>
      <c r="AK3763" s="2"/>
      <c r="AL3763" s="2"/>
      <c r="AM3763" s="2"/>
      <c r="AN3763" s="2"/>
      <c r="AO3763" s="2"/>
      <c r="AP3763" s="2"/>
      <c r="AQ3763" s="2"/>
      <c r="AR3763" s="2"/>
      <c r="AS3763" s="2"/>
      <c r="AT3763" s="2"/>
      <c r="AU3763" s="2"/>
      <c r="AV3763" s="2"/>
      <c r="AW3763" s="2"/>
    </row>
    <row r="3764" spans="1:49">
      <c r="A3764" s="1"/>
      <c r="C3764" s="2"/>
      <c r="D3764" s="2"/>
      <c r="E3764" s="2"/>
      <c r="J3764" s="2"/>
      <c r="K3764" s="2"/>
      <c r="L3764" s="2"/>
      <c r="M3764" s="2"/>
      <c r="N3764" s="2"/>
      <c r="O3764" s="2"/>
      <c r="P3764" s="2"/>
      <c r="Q3764" s="2"/>
      <c r="R3764" s="2"/>
      <c r="S3764" s="2"/>
      <c r="T3764" s="2"/>
      <c r="W3764" s="2"/>
      <c r="X3764" s="2"/>
      <c r="Y3764" s="2"/>
      <c r="Z3764" s="2"/>
      <c r="AA3764" s="2"/>
      <c r="AB3764" s="2"/>
      <c r="AC3764" s="4"/>
      <c r="AD3764" s="2"/>
      <c r="AE3764" s="2"/>
      <c r="AF3764" s="2"/>
      <c r="AG3764" s="2"/>
      <c r="AH3764" s="2"/>
      <c r="AI3764" s="2"/>
      <c r="AJ3764" s="2"/>
      <c r="AK3764" s="2"/>
      <c r="AL3764" s="2"/>
      <c r="AM3764" s="2"/>
      <c r="AN3764" s="2"/>
      <c r="AO3764" s="2"/>
      <c r="AP3764" s="2"/>
      <c r="AQ3764" s="2"/>
      <c r="AR3764" s="2"/>
      <c r="AS3764" s="2"/>
      <c r="AT3764" s="2"/>
      <c r="AU3764" s="2"/>
      <c r="AV3764" s="2"/>
      <c r="AW3764" s="2"/>
    </row>
    <row r="3765" spans="1:49">
      <c r="A3765" s="1"/>
      <c r="C3765" s="2"/>
      <c r="D3765" s="2"/>
      <c r="E3765" s="2"/>
      <c r="J3765" s="2"/>
      <c r="K3765" s="2"/>
      <c r="L3765" s="2"/>
      <c r="M3765" s="2"/>
      <c r="N3765" s="2"/>
      <c r="O3765" s="2"/>
      <c r="P3765" s="2"/>
      <c r="Q3765" s="2"/>
      <c r="R3765" s="2"/>
      <c r="S3765" s="2"/>
      <c r="T3765" s="2"/>
      <c r="W3765" s="2"/>
      <c r="X3765" s="2"/>
      <c r="Y3765" s="2"/>
      <c r="Z3765" s="2"/>
      <c r="AA3765" s="2"/>
      <c r="AB3765" s="2"/>
      <c r="AC3765" s="4"/>
      <c r="AD3765" s="2"/>
      <c r="AE3765" s="2"/>
      <c r="AF3765" s="2"/>
      <c r="AG3765" s="2"/>
      <c r="AH3765" s="2"/>
      <c r="AI3765" s="2"/>
      <c r="AJ3765" s="2"/>
      <c r="AK3765" s="2"/>
      <c r="AL3765" s="2"/>
      <c r="AM3765" s="2"/>
      <c r="AN3765" s="2"/>
      <c r="AO3765" s="2"/>
      <c r="AP3765" s="2"/>
      <c r="AQ3765" s="2"/>
      <c r="AR3765" s="2"/>
      <c r="AS3765" s="2"/>
      <c r="AT3765" s="2"/>
      <c r="AU3765" s="2"/>
      <c r="AV3765" s="2"/>
      <c r="AW3765" s="2"/>
    </row>
    <row r="3766" spans="1:49">
      <c r="A3766" s="1"/>
      <c r="C3766" s="2"/>
      <c r="D3766" s="2"/>
      <c r="E3766" s="2"/>
      <c r="J3766" s="2"/>
      <c r="K3766" s="2"/>
      <c r="L3766" s="2"/>
      <c r="M3766" s="2"/>
      <c r="N3766" s="2"/>
      <c r="O3766" s="2"/>
      <c r="P3766" s="2"/>
      <c r="Q3766" s="2"/>
      <c r="R3766" s="2"/>
      <c r="S3766" s="2"/>
      <c r="T3766" s="2"/>
      <c r="W3766" s="2"/>
      <c r="X3766" s="2"/>
      <c r="Y3766" s="2"/>
      <c r="Z3766" s="2"/>
      <c r="AA3766" s="2"/>
      <c r="AB3766" s="2"/>
      <c r="AC3766" s="4"/>
      <c r="AD3766" s="2"/>
      <c r="AE3766" s="2"/>
      <c r="AF3766" s="2"/>
      <c r="AG3766" s="2"/>
      <c r="AH3766" s="2"/>
      <c r="AI3766" s="2"/>
      <c r="AJ3766" s="2"/>
      <c r="AK3766" s="2"/>
      <c r="AL3766" s="2"/>
      <c r="AM3766" s="2"/>
      <c r="AN3766" s="2"/>
      <c r="AO3766" s="2"/>
      <c r="AP3766" s="2"/>
      <c r="AQ3766" s="2"/>
      <c r="AR3766" s="2"/>
      <c r="AS3766" s="2"/>
      <c r="AT3766" s="2"/>
      <c r="AU3766" s="2"/>
      <c r="AV3766" s="2"/>
      <c r="AW3766" s="2"/>
    </row>
    <row r="3767" spans="1:49">
      <c r="A3767" s="1"/>
      <c r="C3767" s="2"/>
      <c r="D3767" s="2"/>
      <c r="E3767" s="2"/>
      <c r="J3767" s="2"/>
      <c r="K3767" s="2"/>
      <c r="L3767" s="2"/>
      <c r="M3767" s="2"/>
      <c r="N3767" s="2"/>
      <c r="O3767" s="2"/>
      <c r="P3767" s="2"/>
      <c r="Q3767" s="2"/>
      <c r="R3767" s="2"/>
      <c r="S3767" s="2"/>
      <c r="T3767" s="2"/>
      <c r="W3767" s="2"/>
      <c r="X3767" s="2"/>
      <c r="Y3767" s="2"/>
      <c r="Z3767" s="2"/>
      <c r="AA3767" s="2"/>
      <c r="AB3767" s="2"/>
      <c r="AC3767" s="4"/>
      <c r="AD3767" s="2"/>
      <c r="AE3767" s="2"/>
      <c r="AF3767" s="2"/>
      <c r="AG3767" s="2"/>
      <c r="AH3767" s="2"/>
      <c r="AI3767" s="2"/>
      <c r="AJ3767" s="2"/>
      <c r="AK3767" s="2"/>
      <c r="AL3767" s="2"/>
      <c r="AM3767" s="2"/>
      <c r="AN3767" s="2"/>
      <c r="AO3767" s="2"/>
      <c r="AP3767" s="2"/>
      <c r="AQ3767" s="2"/>
      <c r="AR3767" s="2"/>
      <c r="AS3767" s="2"/>
      <c r="AT3767" s="2"/>
      <c r="AU3767" s="2"/>
      <c r="AV3767" s="2"/>
      <c r="AW3767" s="2"/>
    </row>
    <row r="3768" spans="1:49">
      <c r="A3768" s="1"/>
      <c r="C3768" s="2"/>
      <c r="D3768" s="2"/>
      <c r="E3768" s="2"/>
      <c r="J3768" s="2"/>
      <c r="K3768" s="2"/>
      <c r="L3768" s="2"/>
      <c r="M3768" s="2"/>
      <c r="N3768" s="2"/>
      <c r="O3768" s="2"/>
      <c r="P3768" s="2"/>
      <c r="Q3768" s="2"/>
      <c r="R3768" s="2"/>
      <c r="S3768" s="2"/>
      <c r="T3768" s="2"/>
      <c r="W3768" s="2"/>
      <c r="X3768" s="2"/>
      <c r="Y3768" s="2"/>
      <c r="Z3768" s="2"/>
      <c r="AA3768" s="2"/>
      <c r="AB3768" s="2"/>
      <c r="AC3768" s="4"/>
      <c r="AD3768" s="2"/>
      <c r="AE3768" s="2"/>
      <c r="AF3768" s="2"/>
      <c r="AG3768" s="2"/>
      <c r="AH3768" s="2"/>
      <c r="AI3768" s="2"/>
      <c r="AJ3768" s="2"/>
      <c r="AK3768" s="2"/>
      <c r="AL3768" s="2"/>
      <c r="AM3768" s="2"/>
      <c r="AN3768" s="2"/>
      <c r="AO3768" s="2"/>
      <c r="AP3768" s="2"/>
      <c r="AQ3768" s="2"/>
      <c r="AR3768" s="2"/>
      <c r="AS3768" s="2"/>
      <c r="AT3768" s="2"/>
      <c r="AU3768" s="2"/>
      <c r="AV3768" s="2"/>
      <c r="AW3768" s="2"/>
    </row>
    <row r="3769" spans="1:49">
      <c r="A3769" s="1"/>
      <c r="C3769" s="2"/>
      <c r="D3769" s="2"/>
      <c r="E3769" s="2"/>
      <c r="J3769" s="2"/>
      <c r="K3769" s="2"/>
      <c r="L3769" s="2"/>
      <c r="M3769" s="2"/>
      <c r="N3769" s="2"/>
      <c r="O3769" s="2"/>
      <c r="P3769" s="2"/>
      <c r="Q3769" s="2"/>
      <c r="R3769" s="2"/>
      <c r="S3769" s="2"/>
      <c r="T3769" s="2"/>
      <c r="W3769" s="2"/>
      <c r="X3769" s="2"/>
      <c r="Y3769" s="2"/>
      <c r="Z3769" s="2"/>
      <c r="AA3769" s="2"/>
      <c r="AB3769" s="2"/>
      <c r="AC3769" s="4"/>
      <c r="AD3769" s="2"/>
      <c r="AE3769" s="2"/>
      <c r="AF3769" s="2"/>
      <c r="AG3769" s="2"/>
      <c r="AH3769" s="2"/>
      <c r="AI3769" s="2"/>
      <c r="AJ3769" s="2"/>
      <c r="AK3769" s="2"/>
      <c r="AL3769" s="2"/>
      <c r="AM3769" s="2"/>
      <c r="AN3769" s="2"/>
      <c r="AO3769" s="2"/>
      <c r="AP3769" s="2"/>
      <c r="AQ3769" s="2"/>
      <c r="AR3769" s="2"/>
      <c r="AS3769" s="2"/>
      <c r="AT3769" s="2"/>
      <c r="AU3769" s="2"/>
      <c r="AV3769" s="2"/>
      <c r="AW3769" s="2"/>
    </row>
    <row r="3770" spans="1:49">
      <c r="A3770" s="1"/>
      <c r="C3770" s="2"/>
      <c r="D3770" s="2"/>
      <c r="E3770" s="2"/>
      <c r="J3770" s="2"/>
      <c r="K3770" s="2"/>
      <c r="L3770" s="2"/>
      <c r="M3770" s="2"/>
      <c r="N3770" s="2"/>
      <c r="O3770" s="2"/>
      <c r="P3770" s="2"/>
      <c r="Q3770" s="2"/>
      <c r="R3770" s="2"/>
      <c r="S3770" s="2"/>
      <c r="T3770" s="2"/>
      <c r="W3770" s="2"/>
      <c r="X3770" s="2"/>
      <c r="Y3770" s="2"/>
      <c r="Z3770" s="2"/>
      <c r="AA3770" s="2"/>
      <c r="AB3770" s="2"/>
      <c r="AC3770" s="4"/>
      <c r="AD3770" s="2"/>
      <c r="AE3770" s="2"/>
      <c r="AF3770" s="2"/>
      <c r="AG3770" s="2"/>
      <c r="AH3770" s="2"/>
      <c r="AI3770" s="2"/>
      <c r="AJ3770" s="2"/>
      <c r="AK3770" s="2"/>
      <c r="AL3770" s="2"/>
      <c r="AM3770" s="2"/>
      <c r="AN3770" s="2"/>
      <c r="AO3770" s="2"/>
      <c r="AP3770" s="2"/>
      <c r="AQ3770" s="2"/>
      <c r="AR3770" s="2"/>
      <c r="AS3770" s="2"/>
      <c r="AT3770" s="2"/>
      <c r="AU3770" s="2"/>
      <c r="AV3770" s="2"/>
      <c r="AW3770" s="2"/>
    </row>
    <row r="3771" spans="1:49">
      <c r="A3771" s="1"/>
      <c r="C3771" s="2"/>
      <c r="D3771" s="2"/>
      <c r="E3771" s="2"/>
      <c r="J3771" s="2"/>
      <c r="K3771" s="2"/>
      <c r="L3771" s="2"/>
      <c r="M3771" s="2"/>
      <c r="N3771" s="2"/>
      <c r="O3771" s="2"/>
      <c r="P3771" s="2"/>
      <c r="Q3771" s="2"/>
      <c r="R3771" s="2"/>
      <c r="S3771" s="2"/>
      <c r="T3771" s="2"/>
      <c r="W3771" s="2"/>
      <c r="X3771" s="2"/>
      <c r="Y3771" s="2"/>
      <c r="Z3771" s="2"/>
      <c r="AA3771" s="2"/>
      <c r="AB3771" s="2"/>
      <c r="AC3771" s="4"/>
      <c r="AD3771" s="2"/>
      <c r="AE3771" s="2"/>
      <c r="AF3771" s="2"/>
      <c r="AG3771" s="2"/>
      <c r="AH3771" s="2"/>
      <c r="AI3771" s="2"/>
      <c r="AJ3771" s="2"/>
      <c r="AK3771" s="2"/>
      <c r="AL3771" s="2"/>
      <c r="AM3771" s="2"/>
      <c r="AN3771" s="2"/>
      <c r="AO3771" s="2"/>
      <c r="AP3771" s="2"/>
      <c r="AQ3771" s="2"/>
      <c r="AR3771" s="2"/>
      <c r="AS3771" s="2"/>
      <c r="AT3771" s="2"/>
      <c r="AU3771" s="2"/>
      <c r="AV3771" s="2"/>
      <c r="AW3771" s="2"/>
    </row>
    <row r="3772" spans="1:49">
      <c r="A3772" s="1"/>
      <c r="C3772" s="2"/>
      <c r="D3772" s="2"/>
      <c r="E3772" s="2"/>
      <c r="J3772" s="2"/>
      <c r="K3772" s="2"/>
      <c r="L3772" s="2"/>
      <c r="M3772" s="2"/>
      <c r="N3772" s="2"/>
      <c r="O3772" s="2"/>
      <c r="P3772" s="2"/>
      <c r="Q3772" s="2"/>
      <c r="R3772" s="2"/>
      <c r="S3772" s="2"/>
      <c r="T3772" s="2"/>
      <c r="W3772" s="2"/>
      <c r="X3772" s="2"/>
      <c r="Y3772" s="2"/>
      <c r="Z3772" s="2"/>
      <c r="AA3772" s="2"/>
      <c r="AB3772" s="2"/>
      <c r="AC3772" s="4"/>
      <c r="AD3772" s="2"/>
      <c r="AE3772" s="2"/>
      <c r="AF3772" s="2"/>
      <c r="AG3772" s="2"/>
      <c r="AH3772" s="2"/>
      <c r="AI3772" s="2"/>
      <c r="AJ3772" s="2"/>
      <c r="AK3772" s="2"/>
      <c r="AL3772" s="2"/>
      <c r="AM3772" s="2"/>
      <c r="AN3772" s="2"/>
      <c r="AO3772" s="2"/>
      <c r="AP3772" s="2"/>
      <c r="AQ3772" s="2"/>
      <c r="AR3772" s="2"/>
      <c r="AS3772" s="2"/>
      <c r="AT3772" s="2"/>
      <c r="AU3772" s="2"/>
      <c r="AV3772" s="2"/>
      <c r="AW3772" s="2"/>
    </row>
    <row r="3773" spans="1:49">
      <c r="A3773" s="1"/>
      <c r="C3773" s="2"/>
      <c r="D3773" s="2"/>
      <c r="E3773" s="2"/>
      <c r="J3773" s="2"/>
      <c r="K3773" s="2"/>
      <c r="L3773" s="2"/>
      <c r="M3773" s="2"/>
      <c r="N3773" s="2"/>
      <c r="O3773" s="2"/>
      <c r="P3773" s="2"/>
      <c r="Q3773" s="2"/>
      <c r="R3773" s="2"/>
      <c r="S3773" s="2"/>
      <c r="T3773" s="2"/>
      <c r="W3773" s="2"/>
      <c r="X3773" s="2"/>
      <c r="Y3773" s="2"/>
      <c r="Z3773" s="2"/>
      <c r="AA3773" s="2"/>
      <c r="AB3773" s="2"/>
      <c r="AC3773" s="4"/>
      <c r="AD3773" s="2"/>
      <c r="AE3773" s="2"/>
      <c r="AF3773" s="2"/>
      <c r="AG3773" s="2"/>
      <c r="AH3773" s="2"/>
      <c r="AI3773" s="2"/>
      <c r="AJ3773" s="2"/>
      <c r="AK3773" s="2"/>
      <c r="AL3773" s="2"/>
      <c r="AM3773" s="2"/>
      <c r="AN3773" s="2"/>
      <c r="AO3773" s="2"/>
      <c r="AP3773" s="2"/>
      <c r="AQ3773" s="2"/>
      <c r="AR3773" s="2"/>
      <c r="AS3773" s="2"/>
      <c r="AT3773" s="2"/>
      <c r="AU3773" s="2"/>
      <c r="AV3773" s="2"/>
      <c r="AW3773" s="2"/>
    </row>
    <row r="3774" spans="1:49">
      <c r="A3774" s="1"/>
      <c r="C3774" s="2"/>
      <c r="D3774" s="2"/>
      <c r="E3774" s="2"/>
      <c r="J3774" s="2"/>
      <c r="K3774" s="2"/>
      <c r="L3774" s="2"/>
      <c r="M3774" s="2"/>
      <c r="N3774" s="2"/>
      <c r="O3774" s="2"/>
      <c r="P3774" s="2"/>
      <c r="Q3774" s="2"/>
      <c r="R3774" s="2"/>
      <c r="S3774" s="2"/>
      <c r="T3774" s="2"/>
      <c r="W3774" s="2"/>
      <c r="X3774" s="2"/>
      <c r="Y3774" s="2"/>
      <c r="Z3774" s="2"/>
      <c r="AA3774" s="2"/>
      <c r="AB3774" s="2"/>
      <c r="AC3774" s="4"/>
      <c r="AD3774" s="2"/>
      <c r="AE3774" s="2"/>
      <c r="AF3774" s="2"/>
      <c r="AG3774" s="2"/>
      <c r="AH3774" s="2"/>
      <c r="AI3774" s="2"/>
      <c r="AJ3774" s="2"/>
      <c r="AK3774" s="2"/>
      <c r="AL3774" s="2"/>
      <c r="AM3774" s="2"/>
      <c r="AN3774" s="2"/>
      <c r="AO3774" s="2"/>
      <c r="AP3774" s="2"/>
      <c r="AQ3774" s="2"/>
      <c r="AR3774" s="2"/>
      <c r="AS3774" s="2"/>
      <c r="AT3774" s="2"/>
      <c r="AU3774" s="2"/>
      <c r="AV3774" s="2"/>
      <c r="AW3774" s="2"/>
    </row>
    <row r="3775" spans="1:49">
      <c r="A3775" s="1"/>
      <c r="C3775" s="2"/>
      <c r="D3775" s="2"/>
      <c r="E3775" s="2"/>
      <c r="J3775" s="2"/>
      <c r="K3775" s="2"/>
      <c r="L3775" s="2"/>
      <c r="M3775" s="2"/>
      <c r="N3775" s="2"/>
      <c r="O3775" s="2"/>
      <c r="P3775" s="2"/>
      <c r="Q3775" s="2"/>
      <c r="R3775" s="2"/>
      <c r="S3775" s="2"/>
      <c r="T3775" s="2"/>
      <c r="W3775" s="2"/>
      <c r="X3775" s="2"/>
      <c r="Y3775" s="2"/>
      <c r="Z3775" s="2"/>
      <c r="AA3775" s="2"/>
      <c r="AB3775" s="2"/>
      <c r="AC3775" s="4"/>
      <c r="AD3775" s="2"/>
      <c r="AE3775" s="2"/>
      <c r="AF3775" s="2"/>
      <c r="AG3775" s="2"/>
      <c r="AH3775" s="2"/>
      <c r="AI3775" s="2"/>
      <c r="AJ3775" s="2"/>
      <c r="AK3775" s="2"/>
      <c r="AL3775" s="2"/>
      <c r="AM3775" s="2"/>
      <c r="AN3775" s="2"/>
      <c r="AO3775" s="2"/>
      <c r="AP3775" s="2"/>
      <c r="AQ3775" s="2"/>
      <c r="AR3775" s="2"/>
      <c r="AS3775" s="2"/>
      <c r="AT3775" s="2"/>
      <c r="AU3775" s="2"/>
      <c r="AV3775" s="2"/>
      <c r="AW3775" s="2"/>
    </row>
    <row r="3776" spans="1:49">
      <c r="A3776" s="1"/>
      <c r="C3776" s="2"/>
      <c r="D3776" s="2"/>
      <c r="E3776" s="2"/>
      <c r="J3776" s="2"/>
      <c r="K3776" s="2"/>
      <c r="L3776" s="2"/>
      <c r="M3776" s="2"/>
      <c r="N3776" s="2"/>
      <c r="O3776" s="2"/>
      <c r="P3776" s="2"/>
      <c r="Q3776" s="2"/>
      <c r="R3776" s="2"/>
      <c r="S3776" s="2"/>
      <c r="T3776" s="2"/>
      <c r="W3776" s="2"/>
      <c r="X3776" s="2"/>
      <c r="Y3776" s="2"/>
      <c r="Z3776" s="2"/>
      <c r="AA3776" s="2"/>
      <c r="AB3776" s="2"/>
      <c r="AC3776" s="4"/>
      <c r="AD3776" s="2"/>
      <c r="AE3776" s="2"/>
      <c r="AF3776" s="2"/>
      <c r="AG3776" s="2"/>
      <c r="AH3776" s="2"/>
      <c r="AI3776" s="2"/>
      <c r="AJ3776" s="2"/>
      <c r="AK3776" s="2"/>
      <c r="AL3776" s="2"/>
      <c r="AM3776" s="2"/>
      <c r="AN3776" s="2"/>
      <c r="AO3776" s="2"/>
      <c r="AP3776" s="2"/>
      <c r="AQ3776" s="2"/>
      <c r="AR3776" s="2"/>
      <c r="AS3776" s="2"/>
      <c r="AT3776" s="2"/>
      <c r="AU3776" s="2"/>
      <c r="AV3776" s="2"/>
      <c r="AW3776" s="2"/>
    </row>
    <row r="3777" spans="1:49">
      <c r="A3777" s="1"/>
      <c r="C3777" s="2"/>
      <c r="D3777" s="2"/>
      <c r="E3777" s="2"/>
      <c r="J3777" s="2"/>
      <c r="K3777" s="2"/>
      <c r="L3777" s="2"/>
      <c r="M3777" s="2"/>
      <c r="N3777" s="2"/>
      <c r="O3777" s="2"/>
      <c r="P3777" s="2"/>
      <c r="Q3777" s="2"/>
      <c r="R3777" s="2"/>
      <c r="S3777" s="2"/>
      <c r="T3777" s="2"/>
      <c r="W3777" s="2"/>
      <c r="X3777" s="2"/>
      <c r="Y3777" s="2"/>
      <c r="Z3777" s="2"/>
      <c r="AA3777" s="2"/>
      <c r="AB3777" s="2"/>
      <c r="AC3777" s="4"/>
      <c r="AD3777" s="2"/>
      <c r="AE3777" s="2"/>
      <c r="AF3777" s="2"/>
      <c r="AG3777" s="2"/>
      <c r="AH3777" s="2"/>
      <c r="AI3777" s="2"/>
      <c r="AJ3777" s="2"/>
      <c r="AK3777" s="2"/>
      <c r="AL3777" s="2"/>
      <c r="AM3777" s="2"/>
      <c r="AN3777" s="2"/>
      <c r="AO3777" s="2"/>
      <c r="AP3777" s="2"/>
      <c r="AQ3777" s="2"/>
      <c r="AR3777" s="2"/>
      <c r="AS3777" s="2"/>
      <c r="AT3777" s="2"/>
      <c r="AU3777" s="2"/>
      <c r="AV3777" s="2"/>
      <c r="AW3777" s="2"/>
    </row>
    <row r="3778" spans="1:49">
      <c r="A3778" s="1"/>
      <c r="C3778" s="2"/>
      <c r="D3778" s="2"/>
      <c r="E3778" s="2"/>
      <c r="J3778" s="2"/>
      <c r="K3778" s="2"/>
      <c r="L3778" s="2"/>
      <c r="M3778" s="2"/>
      <c r="N3778" s="2"/>
      <c r="O3778" s="2"/>
      <c r="P3778" s="2"/>
      <c r="Q3778" s="2"/>
      <c r="R3778" s="2"/>
      <c r="S3778" s="2"/>
      <c r="T3778" s="2"/>
      <c r="W3778" s="2"/>
      <c r="X3778" s="2"/>
      <c r="Y3778" s="2"/>
      <c r="Z3778" s="2"/>
      <c r="AA3778" s="2"/>
      <c r="AB3778" s="2"/>
      <c r="AC3778" s="4"/>
      <c r="AD3778" s="2"/>
      <c r="AE3778" s="2"/>
      <c r="AF3778" s="2"/>
      <c r="AG3778" s="2"/>
      <c r="AH3778" s="2"/>
      <c r="AI3778" s="2"/>
      <c r="AJ3778" s="2"/>
      <c r="AK3778" s="2"/>
      <c r="AL3778" s="2"/>
      <c r="AM3778" s="2"/>
      <c r="AN3778" s="2"/>
      <c r="AO3778" s="2"/>
      <c r="AP3778" s="2"/>
      <c r="AQ3778" s="2"/>
      <c r="AR3778" s="2"/>
      <c r="AS3778" s="2"/>
      <c r="AT3778" s="2"/>
      <c r="AU3778" s="2"/>
      <c r="AV3778" s="2"/>
      <c r="AW3778" s="2"/>
    </row>
    <row r="3779" spans="1:49">
      <c r="A3779" s="1"/>
      <c r="C3779" s="2"/>
      <c r="D3779" s="2"/>
      <c r="E3779" s="2"/>
      <c r="J3779" s="2"/>
      <c r="K3779" s="2"/>
      <c r="L3779" s="2"/>
      <c r="M3779" s="2"/>
      <c r="N3779" s="2"/>
      <c r="O3779" s="2"/>
      <c r="P3779" s="2"/>
      <c r="Q3779" s="2"/>
      <c r="R3779" s="2"/>
      <c r="S3779" s="2"/>
      <c r="T3779" s="2"/>
      <c r="W3779" s="2"/>
      <c r="X3779" s="2"/>
      <c r="Y3779" s="2"/>
      <c r="Z3779" s="2"/>
      <c r="AA3779" s="2"/>
      <c r="AB3779" s="2"/>
      <c r="AC3779" s="4"/>
      <c r="AD3779" s="2"/>
      <c r="AE3779" s="2"/>
      <c r="AF3779" s="2"/>
      <c r="AG3779" s="2"/>
      <c r="AH3779" s="2"/>
      <c r="AI3779" s="2"/>
      <c r="AJ3779" s="2"/>
      <c r="AK3779" s="2"/>
      <c r="AL3779" s="2"/>
      <c r="AM3779" s="2"/>
      <c r="AN3779" s="2"/>
      <c r="AO3779" s="2"/>
      <c r="AP3779" s="2"/>
      <c r="AQ3779" s="2"/>
      <c r="AR3779" s="2"/>
      <c r="AS3779" s="2"/>
      <c r="AT3779" s="2"/>
      <c r="AU3779" s="2"/>
      <c r="AV3779" s="2"/>
      <c r="AW3779" s="2"/>
    </row>
    <row r="3780" spans="1:49">
      <c r="A3780" s="1"/>
      <c r="C3780" s="2"/>
      <c r="D3780" s="2"/>
      <c r="E3780" s="2"/>
      <c r="J3780" s="2"/>
      <c r="K3780" s="2"/>
      <c r="L3780" s="2"/>
      <c r="M3780" s="2"/>
      <c r="N3780" s="2"/>
      <c r="O3780" s="2"/>
      <c r="P3780" s="2"/>
      <c r="Q3780" s="2"/>
      <c r="R3780" s="2"/>
      <c r="S3780" s="2"/>
      <c r="T3780" s="2"/>
      <c r="W3780" s="2"/>
      <c r="X3780" s="2"/>
      <c r="Y3780" s="2"/>
      <c r="Z3780" s="2"/>
      <c r="AA3780" s="2"/>
      <c r="AB3780" s="2"/>
      <c r="AC3780" s="4"/>
      <c r="AD3780" s="2"/>
      <c r="AE3780" s="2"/>
      <c r="AF3780" s="2"/>
      <c r="AG3780" s="2"/>
      <c r="AH3780" s="2"/>
      <c r="AI3780" s="2"/>
      <c r="AJ3780" s="2"/>
      <c r="AK3780" s="2"/>
      <c r="AL3780" s="2"/>
      <c r="AM3780" s="2"/>
      <c r="AN3780" s="2"/>
      <c r="AO3780" s="2"/>
      <c r="AP3780" s="2"/>
      <c r="AQ3780" s="2"/>
      <c r="AR3780" s="2"/>
      <c r="AS3780" s="2"/>
      <c r="AT3780" s="2"/>
      <c r="AU3780" s="2"/>
      <c r="AV3780" s="2"/>
      <c r="AW3780" s="2"/>
    </row>
    <row r="3781" spans="1:49">
      <c r="A3781" s="1"/>
      <c r="C3781" s="2"/>
      <c r="D3781" s="2"/>
      <c r="E3781" s="2"/>
      <c r="J3781" s="2"/>
      <c r="K3781" s="2"/>
      <c r="L3781" s="2"/>
      <c r="M3781" s="2"/>
      <c r="N3781" s="2"/>
      <c r="O3781" s="2"/>
      <c r="P3781" s="2"/>
      <c r="Q3781" s="2"/>
      <c r="R3781" s="2"/>
      <c r="S3781" s="2"/>
      <c r="T3781" s="2"/>
      <c r="W3781" s="2"/>
      <c r="X3781" s="2"/>
      <c r="Y3781" s="2"/>
      <c r="Z3781" s="2"/>
      <c r="AA3781" s="2"/>
      <c r="AB3781" s="2"/>
      <c r="AC3781" s="4"/>
      <c r="AD3781" s="2"/>
      <c r="AE3781" s="2"/>
      <c r="AF3781" s="2"/>
      <c r="AG3781" s="2"/>
      <c r="AH3781" s="2"/>
      <c r="AI3781" s="2"/>
      <c r="AJ3781" s="2"/>
      <c r="AK3781" s="2"/>
      <c r="AL3781" s="2"/>
      <c r="AM3781" s="2"/>
      <c r="AN3781" s="2"/>
      <c r="AO3781" s="2"/>
      <c r="AP3781" s="2"/>
      <c r="AQ3781" s="2"/>
      <c r="AR3781" s="2"/>
      <c r="AS3781" s="2"/>
      <c r="AT3781" s="2"/>
      <c r="AU3781" s="2"/>
      <c r="AV3781" s="2"/>
      <c r="AW3781" s="2"/>
    </row>
    <row r="3782" spans="1:49">
      <c r="A3782" s="1"/>
      <c r="C3782" s="2"/>
      <c r="D3782" s="2"/>
      <c r="E3782" s="2"/>
      <c r="J3782" s="2"/>
      <c r="K3782" s="2"/>
      <c r="L3782" s="2"/>
      <c r="M3782" s="2"/>
      <c r="N3782" s="2"/>
      <c r="O3782" s="2"/>
      <c r="P3782" s="2"/>
      <c r="Q3782" s="2"/>
      <c r="R3782" s="2"/>
      <c r="S3782" s="2"/>
      <c r="T3782" s="2"/>
      <c r="W3782" s="2"/>
      <c r="X3782" s="2"/>
      <c r="Y3782" s="2"/>
      <c r="Z3782" s="2"/>
      <c r="AA3782" s="2"/>
      <c r="AB3782" s="2"/>
      <c r="AC3782" s="4"/>
      <c r="AD3782" s="2"/>
      <c r="AE3782" s="2"/>
      <c r="AF3782" s="2"/>
      <c r="AG3782" s="2"/>
      <c r="AH3782" s="2"/>
      <c r="AI3782" s="2"/>
      <c r="AJ3782" s="2"/>
      <c r="AK3782" s="2"/>
      <c r="AL3782" s="2"/>
      <c r="AM3782" s="2"/>
      <c r="AN3782" s="2"/>
      <c r="AO3782" s="2"/>
      <c r="AP3782" s="2"/>
      <c r="AQ3782" s="2"/>
      <c r="AR3782" s="2"/>
      <c r="AS3782" s="2"/>
      <c r="AT3782" s="2"/>
      <c r="AU3782" s="2"/>
      <c r="AV3782" s="2"/>
      <c r="AW3782" s="2"/>
    </row>
    <row r="3783" spans="1:49">
      <c r="A3783" s="1"/>
      <c r="C3783" s="2"/>
      <c r="D3783" s="2"/>
      <c r="E3783" s="2"/>
      <c r="J3783" s="2"/>
      <c r="K3783" s="2"/>
      <c r="L3783" s="2"/>
      <c r="M3783" s="2"/>
      <c r="N3783" s="2"/>
      <c r="O3783" s="2"/>
      <c r="P3783" s="2"/>
      <c r="Q3783" s="2"/>
      <c r="R3783" s="2"/>
      <c r="S3783" s="2"/>
      <c r="T3783" s="2"/>
      <c r="W3783" s="2"/>
      <c r="X3783" s="2"/>
      <c r="Y3783" s="2"/>
      <c r="Z3783" s="2"/>
      <c r="AA3783" s="2"/>
      <c r="AB3783" s="2"/>
      <c r="AC3783" s="4"/>
      <c r="AD3783" s="2"/>
      <c r="AE3783" s="2"/>
      <c r="AF3783" s="2"/>
      <c r="AG3783" s="2"/>
      <c r="AH3783" s="2"/>
      <c r="AI3783" s="2"/>
      <c r="AJ3783" s="2"/>
      <c r="AK3783" s="2"/>
      <c r="AL3783" s="2"/>
      <c r="AM3783" s="2"/>
      <c r="AN3783" s="2"/>
      <c r="AO3783" s="2"/>
      <c r="AP3783" s="2"/>
      <c r="AQ3783" s="2"/>
      <c r="AR3783" s="2"/>
      <c r="AS3783" s="2"/>
      <c r="AT3783" s="2"/>
      <c r="AU3783" s="2"/>
      <c r="AV3783" s="2"/>
      <c r="AW3783" s="2"/>
    </row>
    <row r="3784" spans="1:49">
      <c r="A3784" s="1"/>
      <c r="C3784" s="2"/>
      <c r="D3784" s="2"/>
      <c r="E3784" s="2"/>
      <c r="J3784" s="2"/>
      <c r="K3784" s="2"/>
      <c r="L3784" s="2"/>
      <c r="M3784" s="2"/>
      <c r="N3784" s="2"/>
      <c r="O3784" s="2"/>
      <c r="P3784" s="2"/>
      <c r="Q3784" s="2"/>
      <c r="R3784" s="2"/>
      <c r="S3784" s="2"/>
      <c r="T3784" s="2"/>
      <c r="W3784" s="2"/>
      <c r="X3784" s="2"/>
      <c r="Y3784" s="2"/>
      <c r="Z3784" s="2"/>
      <c r="AA3784" s="2"/>
      <c r="AB3784" s="2"/>
      <c r="AC3784" s="4"/>
      <c r="AD3784" s="2"/>
      <c r="AE3784" s="2"/>
      <c r="AF3784" s="2"/>
      <c r="AG3784" s="2"/>
      <c r="AH3784" s="2"/>
      <c r="AI3784" s="2"/>
      <c r="AJ3784" s="2"/>
      <c r="AK3784" s="2"/>
      <c r="AL3784" s="2"/>
      <c r="AM3784" s="2"/>
      <c r="AN3784" s="2"/>
      <c r="AO3784" s="2"/>
      <c r="AP3784" s="2"/>
      <c r="AQ3784" s="2"/>
      <c r="AR3784" s="2"/>
      <c r="AS3784" s="2"/>
      <c r="AT3784" s="2"/>
      <c r="AU3784" s="2"/>
      <c r="AV3784" s="2"/>
      <c r="AW3784" s="2"/>
    </row>
    <row r="3785" spans="1:49">
      <c r="A3785" s="1"/>
      <c r="C3785" s="2"/>
      <c r="D3785" s="2"/>
      <c r="E3785" s="2"/>
      <c r="J3785" s="2"/>
      <c r="K3785" s="2"/>
      <c r="L3785" s="2"/>
      <c r="M3785" s="2"/>
      <c r="N3785" s="2"/>
      <c r="O3785" s="2"/>
      <c r="P3785" s="2"/>
      <c r="Q3785" s="2"/>
      <c r="R3785" s="2"/>
      <c r="S3785" s="2"/>
      <c r="T3785" s="2"/>
      <c r="W3785" s="2"/>
      <c r="X3785" s="2"/>
      <c r="Y3785" s="2"/>
      <c r="Z3785" s="2"/>
      <c r="AA3785" s="2"/>
      <c r="AB3785" s="2"/>
      <c r="AC3785" s="4"/>
      <c r="AD3785" s="2"/>
      <c r="AE3785" s="2"/>
      <c r="AF3785" s="2"/>
      <c r="AG3785" s="2"/>
      <c r="AH3785" s="2"/>
      <c r="AI3785" s="2"/>
      <c r="AJ3785" s="2"/>
      <c r="AK3785" s="2"/>
      <c r="AL3785" s="2"/>
      <c r="AM3785" s="2"/>
      <c r="AN3785" s="2"/>
      <c r="AO3785" s="2"/>
      <c r="AP3785" s="2"/>
      <c r="AQ3785" s="2"/>
      <c r="AR3785" s="2"/>
      <c r="AS3785" s="2"/>
      <c r="AT3785" s="2"/>
      <c r="AU3785" s="2"/>
      <c r="AV3785" s="2"/>
      <c r="AW3785" s="2"/>
    </row>
    <row r="3786" spans="1:49">
      <c r="A3786" s="1"/>
      <c r="C3786" s="2"/>
      <c r="D3786" s="2"/>
      <c r="E3786" s="2"/>
      <c r="J3786" s="2"/>
      <c r="K3786" s="2"/>
      <c r="L3786" s="2"/>
      <c r="M3786" s="2"/>
      <c r="N3786" s="2"/>
      <c r="O3786" s="2"/>
      <c r="P3786" s="2"/>
      <c r="Q3786" s="2"/>
      <c r="R3786" s="2"/>
      <c r="S3786" s="2"/>
      <c r="T3786" s="2"/>
      <c r="W3786" s="2"/>
      <c r="X3786" s="2"/>
      <c r="Y3786" s="2"/>
      <c r="Z3786" s="2"/>
      <c r="AA3786" s="2"/>
      <c r="AB3786" s="2"/>
      <c r="AC3786" s="4"/>
      <c r="AD3786" s="2"/>
      <c r="AE3786" s="2"/>
      <c r="AF3786" s="2"/>
      <c r="AG3786" s="2"/>
      <c r="AH3786" s="2"/>
      <c r="AI3786" s="2"/>
      <c r="AJ3786" s="2"/>
      <c r="AK3786" s="2"/>
      <c r="AL3786" s="2"/>
      <c r="AM3786" s="2"/>
      <c r="AN3786" s="2"/>
      <c r="AO3786" s="2"/>
      <c r="AP3786" s="2"/>
      <c r="AQ3786" s="2"/>
      <c r="AR3786" s="2"/>
      <c r="AS3786" s="2"/>
      <c r="AT3786" s="2"/>
      <c r="AU3786" s="2"/>
      <c r="AV3786" s="2"/>
      <c r="AW3786" s="2"/>
    </row>
    <row r="3787" spans="1:49">
      <c r="A3787" s="1"/>
      <c r="C3787" s="2"/>
      <c r="D3787" s="2"/>
      <c r="E3787" s="2"/>
      <c r="J3787" s="2"/>
      <c r="K3787" s="2"/>
      <c r="L3787" s="2"/>
      <c r="M3787" s="2"/>
      <c r="N3787" s="2"/>
      <c r="O3787" s="2"/>
      <c r="P3787" s="2"/>
      <c r="Q3787" s="2"/>
      <c r="R3787" s="2"/>
      <c r="S3787" s="2"/>
      <c r="T3787" s="2"/>
      <c r="W3787" s="2"/>
      <c r="X3787" s="2"/>
      <c r="Y3787" s="2"/>
      <c r="Z3787" s="2"/>
      <c r="AA3787" s="2"/>
      <c r="AB3787" s="2"/>
      <c r="AC3787" s="4"/>
      <c r="AD3787" s="2"/>
      <c r="AE3787" s="2"/>
      <c r="AF3787" s="2"/>
      <c r="AG3787" s="2"/>
      <c r="AH3787" s="2"/>
      <c r="AI3787" s="2"/>
      <c r="AJ3787" s="2"/>
      <c r="AK3787" s="2"/>
      <c r="AL3787" s="2"/>
      <c r="AM3787" s="2"/>
      <c r="AN3787" s="2"/>
      <c r="AO3787" s="2"/>
      <c r="AP3787" s="2"/>
      <c r="AQ3787" s="2"/>
      <c r="AR3787" s="2"/>
      <c r="AS3787" s="2"/>
      <c r="AT3787" s="2"/>
      <c r="AU3787" s="2"/>
      <c r="AV3787" s="2"/>
      <c r="AW3787" s="2"/>
    </row>
    <row r="3788" spans="1:49">
      <c r="A3788" s="1"/>
      <c r="C3788" s="2"/>
      <c r="D3788" s="2"/>
      <c r="E3788" s="2"/>
      <c r="J3788" s="2"/>
      <c r="K3788" s="2"/>
      <c r="L3788" s="2"/>
      <c r="M3788" s="2"/>
      <c r="N3788" s="2"/>
      <c r="O3788" s="2"/>
      <c r="P3788" s="2"/>
      <c r="Q3788" s="2"/>
      <c r="R3788" s="2"/>
      <c r="S3788" s="2"/>
      <c r="T3788" s="2"/>
      <c r="W3788" s="2"/>
      <c r="X3788" s="2"/>
      <c r="Y3788" s="2"/>
      <c r="Z3788" s="2"/>
      <c r="AA3788" s="2"/>
      <c r="AB3788" s="2"/>
      <c r="AC3788" s="4"/>
      <c r="AD3788" s="2"/>
      <c r="AE3788" s="2"/>
      <c r="AF3788" s="2"/>
      <c r="AG3788" s="2"/>
      <c r="AH3788" s="2"/>
      <c r="AI3788" s="2"/>
      <c r="AJ3788" s="2"/>
      <c r="AK3788" s="2"/>
      <c r="AL3788" s="2"/>
      <c r="AM3788" s="2"/>
      <c r="AN3788" s="2"/>
      <c r="AO3788" s="2"/>
      <c r="AP3788" s="2"/>
      <c r="AQ3788" s="2"/>
      <c r="AR3788" s="2"/>
      <c r="AS3788" s="2"/>
      <c r="AT3788" s="2"/>
      <c r="AU3788" s="2"/>
      <c r="AV3788" s="2"/>
      <c r="AW3788" s="2"/>
    </row>
    <row r="3789" spans="1:49">
      <c r="A3789" s="1"/>
      <c r="C3789" s="2"/>
      <c r="D3789" s="2"/>
      <c r="E3789" s="2"/>
      <c r="J3789" s="2"/>
      <c r="K3789" s="2"/>
      <c r="L3789" s="2"/>
      <c r="M3789" s="2"/>
      <c r="N3789" s="2"/>
      <c r="O3789" s="2"/>
      <c r="P3789" s="2"/>
      <c r="Q3789" s="2"/>
      <c r="R3789" s="2"/>
      <c r="S3789" s="2"/>
      <c r="T3789" s="2"/>
      <c r="W3789" s="2"/>
      <c r="X3789" s="2"/>
      <c r="Y3789" s="2"/>
      <c r="Z3789" s="2"/>
      <c r="AA3789" s="2"/>
      <c r="AB3789" s="2"/>
      <c r="AC3789" s="4"/>
      <c r="AD3789" s="2"/>
      <c r="AE3789" s="2"/>
      <c r="AF3789" s="2"/>
      <c r="AG3789" s="2"/>
      <c r="AH3789" s="2"/>
      <c r="AI3789" s="2"/>
      <c r="AJ3789" s="2"/>
      <c r="AK3789" s="2"/>
      <c r="AL3789" s="2"/>
      <c r="AM3789" s="2"/>
      <c r="AN3789" s="2"/>
      <c r="AO3789" s="2"/>
      <c r="AP3789" s="2"/>
      <c r="AQ3789" s="2"/>
      <c r="AR3789" s="2"/>
      <c r="AS3789" s="2"/>
      <c r="AT3789" s="2"/>
      <c r="AU3789" s="2"/>
      <c r="AV3789" s="2"/>
      <c r="AW3789" s="2"/>
    </row>
    <row r="3790" spans="1:49">
      <c r="A3790" s="1"/>
      <c r="C3790" s="2"/>
      <c r="D3790" s="2"/>
      <c r="E3790" s="2"/>
      <c r="J3790" s="2"/>
      <c r="K3790" s="2"/>
      <c r="L3790" s="2"/>
      <c r="M3790" s="2"/>
      <c r="N3790" s="2"/>
      <c r="O3790" s="2"/>
      <c r="P3790" s="2"/>
      <c r="Q3790" s="2"/>
      <c r="R3790" s="2"/>
      <c r="S3790" s="2"/>
      <c r="T3790" s="2"/>
      <c r="W3790" s="2"/>
      <c r="X3790" s="2"/>
      <c r="Y3790" s="2"/>
      <c r="Z3790" s="2"/>
      <c r="AA3790" s="2"/>
      <c r="AB3790" s="2"/>
      <c r="AC3790" s="4"/>
      <c r="AD3790" s="2"/>
      <c r="AE3790" s="2"/>
      <c r="AF3790" s="2"/>
      <c r="AG3790" s="2"/>
      <c r="AH3790" s="2"/>
      <c r="AI3790" s="2"/>
      <c r="AJ3790" s="2"/>
      <c r="AK3790" s="2"/>
      <c r="AL3790" s="2"/>
      <c r="AM3790" s="2"/>
      <c r="AN3790" s="2"/>
      <c r="AO3790" s="2"/>
      <c r="AP3790" s="2"/>
      <c r="AQ3790" s="2"/>
      <c r="AR3790" s="2"/>
      <c r="AS3790" s="2"/>
      <c r="AT3790" s="2"/>
      <c r="AU3790" s="2"/>
      <c r="AV3790" s="2"/>
      <c r="AW3790" s="2"/>
    </row>
    <row r="3791" spans="1:49">
      <c r="A3791" s="1"/>
      <c r="C3791" s="2"/>
      <c r="D3791" s="2"/>
      <c r="E3791" s="2"/>
      <c r="J3791" s="2"/>
      <c r="K3791" s="2"/>
      <c r="L3791" s="2"/>
      <c r="M3791" s="2"/>
      <c r="N3791" s="2"/>
      <c r="O3791" s="2"/>
      <c r="P3791" s="2"/>
      <c r="Q3791" s="2"/>
      <c r="R3791" s="2"/>
      <c r="S3791" s="2"/>
      <c r="T3791" s="2"/>
      <c r="W3791" s="2"/>
      <c r="X3791" s="2"/>
      <c r="Y3791" s="2"/>
      <c r="Z3791" s="2"/>
      <c r="AA3791" s="2"/>
      <c r="AB3791" s="2"/>
      <c r="AC3791" s="4"/>
      <c r="AD3791" s="2"/>
      <c r="AE3791" s="2"/>
      <c r="AF3791" s="2"/>
      <c r="AG3791" s="2"/>
      <c r="AH3791" s="2"/>
      <c r="AI3791" s="2"/>
      <c r="AJ3791" s="2"/>
      <c r="AK3791" s="2"/>
      <c r="AL3791" s="2"/>
      <c r="AM3791" s="2"/>
      <c r="AN3791" s="2"/>
      <c r="AO3791" s="2"/>
      <c r="AP3791" s="2"/>
      <c r="AQ3791" s="2"/>
      <c r="AR3791" s="2"/>
      <c r="AS3791" s="2"/>
      <c r="AT3791" s="2"/>
      <c r="AU3791" s="2"/>
      <c r="AV3791" s="2"/>
      <c r="AW3791" s="2"/>
    </row>
    <row r="3792" spans="1:49">
      <c r="A3792" s="1"/>
      <c r="C3792" s="2"/>
      <c r="D3792" s="2"/>
      <c r="E3792" s="2"/>
      <c r="J3792" s="2"/>
      <c r="K3792" s="2"/>
      <c r="L3792" s="2"/>
      <c r="M3792" s="2"/>
      <c r="N3792" s="2"/>
      <c r="O3792" s="2"/>
      <c r="P3792" s="2"/>
      <c r="Q3792" s="2"/>
      <c r="R3792" s="2"/>
      <c r="S3792" s="2"/>
      <c r="T3792" s="2"/>
      <c r="W3792" s="2"/>
      <c r="X3792" s="2"/>
      <c r="Y3792" s="2"/>
      <c r="Z3792" s="2"/>
      <c r="AA3792" s="2"/>
      <c r="AB3792" s="2"/>
      <c r="AC3792" s="4"/>
      <c r="AD3792" s="2"/>
      <c r="AE3792" s="2"/>
      <c r="AF3792" s="2"/>
      <c r="AG3792" s="2"/>
      <c r="AH3792" s="2"/>
      <c r="AI3792" s="2"/>
      <c r="AJ3792" s="2"/>
      <c r="AK3792" s="2"/>
      <c r="AL3792" s="2"/>
      <c r="AM3792" s="2"/>
      <c r="AN3792" s="2"/>
      <c r="AO3792" s="2"/>
      <c r="AP3792" s="2"/>
      <c r="AQ3792" s="2"/>
      <c r="AR3792" s="2"/>
      <c r="AS3792" s="2"/>
      <c r="AT3792" s="2"/>
      <c r="AU3792" s="2"/>
      <c r="AV3792" s="2"/>
      <c r="AW3792" s="2"/>
    </row>
    <row r="3793" spans="1:49">
      <c r="A3793" s="1"/>
      <c r="C3793" s="2"/>
      <c r="D3793" s="2"/>
      <c r="E3793" s="2"/>
      <c r="J3793" s="2"/>
      <c r="K3793" s="2"/>
      <c r="L3793" s="2"/>
      <c r="M3793" s="2"/>
      <c r="N3793" s="2"/>
      <c r="O3793" s="2"/>
      <c r="P3793" s="2"/>
      <c r="Q3793" s="2"/>
      <c r="R3793" s="2"/>
      <c r="S3793" s="2"/>
      <c r="T3793" s="2"/>
      <c r="W3793" s="2"/>
      <c r="X3793" s="2"/>
      <c r="Y3793" s="2"/>
      <c r="Z3793" s="2"/>
      <c r="AA3793" s="2"/>
      <c r="AB3793" s="2"/>
      <c r="AC3793" s="4"/>
      <c r="AD3793" s="2"/>
      <c r="AE3793" s="2"/>
      <c r="AF3793" s="2"/>
      <c r="AG3793" s="2"/>
      <c r="AH3793" s="2"/>
      <c r="AI3793" s="2"/>
      <c r="AJ3793" s="2"/>
      <c r="AK3793" s="2"/>
      <c r="AL3793" s="2"/>
      <c r="AM3793" s="2"/>
      <c r="AN3793" s="2"/>
      <c r="AO3793" s="2"/>
      <c r="AP3793" s="2"/>
      <c r="AQ3793" s="2"/>
      <c r="AR3793" s="2"/>
      <c r="AS3793" s="2"/>
      <c r="AT3793" s="2"/>
      <c r="AU3793" s="2"/>
      <c r="AV3793" s="2"/>
      <c r="AW3793" s="2"/>
    </row>
    <row r="3794" spans="1:49">
      <c r="A3794" s="1"/>
      <c r="C3794" s="2"/>
      <c r="D3794" s="2"/>
      <c r="E3794" s="2"/>
      <c r="J3794" s="2"/>
      <c r="K3794" s="2"/>
      <c r="L3794" s="2"/>
      <c r="M3794" s="2"/>
      <c r="N3794" s="2"/>
      <c r="O3794" s="2"/>
      <c r="P3794" s="2"/>
      <c r="Q3794" s="2"/>
      <c r="R3794" s="2"/>
      <c r="S3794" s="2"/>
      <c r="T3794" s="2"/>
      <c r="W3794" s="2"/>
      <c r="X3794" s="2"/>
      <c r="Y3794" s="2"/>
      <c r="Z3794" s="2"/>
      <c r="AA3794" s="2"/>
      <c r="AB3794" s="2"/>
      <c r="AC3794" s="4"/>
      <c r="AD3794" s="2"/>
      <c r="AE3794" s="2"/>
      <c r="AF3794" s="2"/>
      <c r="AG3794" s="2"/>
      <c r="AH3794" s="2"/>
      <c r="AI3794" s="2"/>
      <c r="AJ3794" s="2"/>
      <c r="AK3794" s="2"/>
      <c r="AL3794" s="2"/>
      <c r="AM3794" s="2"/>
      <c r="AN3794" s="2"/>
      <c r="AO3794" s="2"/>
      <c r="AP3794" s="2"/>
      <c r="AQ3794" s="2"/>
      <c r="AR3794" s="2"/>
      <c r="AS3794" s="2"/>
      <c r="AT3794" s="2"/>
      <c r="AU3794" s="2"/>
      <c r="AV3794" s="2"/>
      <c r="AW3794" s="2"/>
    </row>
    <row r="3795" spans="1:49">
      <c r="A3795" s="1"/>
      <c r="C3795" s="2"/>
      <c r="D3795" s="2"/>
      <c r="E3795" s="2"/>
      <c r="J3795" s="2"/>
      <c r="K3795" s="2"/>
      <c r="L3795" s="2"/>
      <c r="M3795" s="2"/>
      <c r="N3795" s="2"/>
      <c r="O3795" s="2"/>
      <c r="P3795" s="2"/>
      <c r="Q3795" s="2"/>
      <c r="R3795" s="2"/>
      <c r="S3795" s="2"/>
      <c r="T3795" s="2"/>
      <c r="W3795" s="2"/>
      <c r="X3795" s="2"/>
      <c r="Y3795" s="2"/>
      <c r="Z3795" s="2"/>
      <c r="AA3795" s="2"/>
      <c r="AB3795" s="2"/>
      <c r="AC3795" s="4"/>
      <c r="AD3795" s="2"/>
      <c r="AE3795" s="2"/>
      <c r="AF3795" s="2"/>
      <c r="AG3795" s="2"/>
      <c r="AH3795" s="2"/>
      <c r="AI3795" s="2"/>
      <c r="AJ3795" s="2"/>
      <c r="AK3795" s="2"/>
      <c r="AL3795" s="2"/>
      <c r="AM3795" s="2"/>
      <c r="AN3795" s="2"/>
      <c r="AO3795" s="2"/>
      <c r="AP3795" s="2"/>
      <c r="AQ3795" s="2"/>
      <c r="AR3795" s="2"/>
      <c r="AS3795" s="2"/>
      <c r="AT3795" s="2"/>
      <c r="AU3795" s="2"/>
      <c r="AV3795" s="2"/>
      <c r="AW3795" s="2"/>
    </row>
    <row r="3796" spans="1:49">
      <c r="A3796" s="1"/>
      <c r="C3796" s="2"/>
      <c r="D3796" s="2"/>
      <c r="E3796" s="2"/>
      <c r="J3796" s="2"/>
      <c r="K3796" s="2"/>
      <c r="L3796" s="2"/>
      <c r="M3796" s="2"/>
      <c r="N3796" s="2"/>
      <c r="O3796" s="2"/>
      <c r="P3796" s="2"/>
      <c r="Q3796" s="2"/>
      <c r="R3796" s="2"/>
      <c r="S3796" s="2"/>
      <c r="T3796" s="2"/>
      <c r="W3796" s="2"/>
      <c r="X3796" s="2"/>
      <c r="Y3796" s="2"/>
      <c r="Z3796" s="2"/>
      <c r="AA3796" s="2"/>
      <c r="AB3796" s="2"/>
      <c r="AC3796" s="4"/>
      <c r="AD3796" s="2"/>
      <c r="AE3796" s="2"/>
      <c r="AF3796" s="2"/>
      <c r="AG3796" s="2"/>
      <c r="AH3796" s="2"/>
      <c r="AI3796" s="2"/>
      <c r="AJ3796" s="2"/>
      <c r="AK3796" s="2"/>
      <c r="AL3796" s="2"/>
      <c r="AM3796" s="2"/>
      <c r="AN3796" s="2"/>
      <c r="AO3796" s="2"/>
      <c r="AP3796" s="2"/>
      <c r="AQ3796" s="2"/>
      <c r="AR3796" s="2"/>
      <c r="AS3796" s="2"/>
      <c r="AT3796" s="2"/>
      <c r="AU3796" s="2"/>
      <c r="AV3796" s="2"/>
      <c r="AW3796" s="2"/>
    </row>
    <row r="3797" spans="1:49">
      <c r="A3797" s="1"/>
      <c r="C3797" s="2"/>
      <c r="D3797" s="2"/>
      <c r="E3797" s="2"/>
      <c r="J3797" s="2"/>
      <c r="K3797" s="2"/>
      <c r="L3797" s="2"/>
      <c r="M3797" s="2"/>
      <c r="N3797" s="2"/>
      <c r="O3797" s="2"/>
      <c r="P3797" s="2"/>
      <c r="Q3797" s="2"/>
      <c r="R3797" s="2"/>
      <c r="S3797" s="2"/>
      <c r="T3797" s="2"/>
      <c r="W3797" s="2"/>
      <c r="X3797" s="2"/>
      <c r="Y3797" s="2"/>
      <c r="Z3797" s="2"/>
      <c r="AA3797" s="2"/>
      <c r="AB3797" s="2"/>
      <c r="AC3797" s="4"/>
      <c r="AD3797" s="2"/>
      <c r="AE3797" s="2"/>
      <c r="AF3797" s="2"/>
      <c r="AG3797" s="2"/>
      <c r="AH3797" s="2"/>
      <c r="AI3797" s="2"/>
      <c r="AJ3797" s="2"/>
      <c r="AK3797" s="2"/>
      <c r="AL3797" s="2"/>
      <c r="AM3797" s="2"/>
      <c r="AN3797" s="2"/>
      <c r="AO3797" s="2"/>
      <c r="AP3797" s="2"/>
      <c r="AQ3797" s="2"/>
      <c r="AR3797" s="2"/>
      <c r="AS3797" s="2"/>
      <c r="AT3797" s="2"/>
      <c r="AU3797" s="2"/>
      <c r="AV3797" s="2"/>
      <c r="AW3797" s="2"/>
    </row>
    <row r="3798" spans="1:49">
      <c r="A3798" s="1"/>
      <c r="C3798" s="2"/>
      <c r="D3798" s="2"/>
      <c r="E3798" s="2"/>
      <c r="J3798" s="2"/>
      <c r="K3798" s="2"/>
      <c r="L3798" s="2"/>
      <c r="M3798" s="2"/>
      <c r="N3798" s="2"/>
      <c r="O3798" s="2"/>
      <c r="P3798" s="2"/>
      <c r="Q3798" s="2"/>
      <c r="R3798" s="2"/>
      <c r="S3798" s="2"/>
      <c r="T3798" s="2"/>
      <c r="W3798" s="2"/>
      <c r="X3798" s="2"/>
      <c r="Y3798" s="2"/>
      <c r="Z3798" s="2"/>
      <c r="AA3798" s="2"/>
      <c r="AB3798" s="2"/>
      <c r="AC3798" s="4"/>
      <c r="AD3798" s="2"/>
      <c r="AE3798" s="2"/>
      <c r="AF3798" s="2"/>
      <c r="AG3798" s="2"/>
      <c r="AH3798" s="2"/>
      <c r="AI3798" s="2"/>
      <c r="AJ3798" s="2"/>
      <c r="AK3798" s="2"/>
      <c r="AL3798" s="2"/>
      <c r="AM3798" s="2"/>
      <c r="AN3798" s="2"/>
      <c r="AO3798" s="2"/>
      <c r="AP3798" s="2"/>
      <c r="AQ3798" s="2"/>
      <c r="AR3798" s="2"/>
      <c r="AS3798" s="2"/>
      <c r="AT3798" s="2"/>
      <c r="AU3798" s="2"/>
      <c r="AV3798" s="2"/>
      <c r="AW3798" s="2"/>
    </row>
    <row r="3799" spans="1:49">
      <c r="A3799" s="1"/>
      <c r="C3799" s="2"/>
      <c r="D3799" s="2"/>
      <c r="E3799" s="2"/>
      <c r="J3799" s="2"/>
      <c r="K3799" s="2"/>
      <c r="L3799" s="2"/>
      <c r="M3799" s="2"/>
      <c r="N3799" s="2"/>
      <c r="O3799" s="2"/>
      <c r="P3799" s="2"/>
      <c r="Q3799" s="2"/>
      <c r="R3799" s="2"/>
      <c r="S3799" s="2"/>
      <c r="T3799" s="2"/>
      <c r="W3799" s="2"/>
      <c r="X3799" s="2"/>
      <c r="Y3799" s="2"/>
      <c r="Z3799" s="2"/>
      <c r="AA3799" s="2"/>
      <c r="AB3799" s="2"/>
      <c r="AC3799" s="4"/>
      <c r="AD3799" s="2"/>
      <c r="AE3799" s="2"/>
      <c r="AF3799" s="2"/>
      <c r="AG3799" s="2"/>
      <c r="AH3799" s="2"/>
      <c r="AI3799" s="2"/>
      <c r="AJ3799" s="2"/>
      <c r="AK3799" s="2"/>
      <c r="AL3799" s="2"/>
      <c r="AM3799" s="2"/>
      <c r="AN3799" s="2"/>
      <c r="AO3799" s="2"/>
      <c r="AP3799" s="2"/>
      <c r="AQ3799" s="2"/>
      <c r="AR3799" s="2"/>
      <c r="AS3799" s="2"/>
      <c r="AT3799" s="2"/>
      <c r="AU3799" s="2"/>
      <c r="AV3799" s="2"/>
      <c r="AW3799" s="2"/>
    </row>
    <row r="3800" spans="1:49">
      <c r="A3800" s="1"/>
      <c r="C3800" s="2"/>
      <c r="D3800" s="2"/>
      <c r="E3800" s="2"/>
      <c r="J3800" s="2"/>
      <c r="K3800" s="2"/>
      <c r="L3800" s="2"/>
      <c r="M3800" s="2"/>
      <c r="N3800" s="2"/>
      <c r="O3800" s="2"/>
      <c r="P3800" s="2"/>
      <c r="Q3800" s="2"/>
      <c r="R3800" s="2"/>
      <c r="S3800" s="2"/>
      <c r="T3800" s="2"/>
      <c r="W3800" s="2"/>
      <c r="X3800" s="2"/>
      <c r="Y3800" s="2"/>
      <c r="Z3800" s="2"/>
      <c r="AA3800" s="2"/>
      <c r="AB3800" s="2"/>
      <c r="AC3800" s="4"/>
      <c r="AD3800" s="2"/>
      <c r="AE3800" s="2"/>
      <c r="AF3800" s="2"/>
      <c r="AG3800" s="2"/>
      <c r="AH3800" s="2"/>
      <c r="AI3800" s="2"/>
      <c r="AJ3800" s="2"/>
      <c r="AK3800" s="2"/>
      <c r="AL3800" s="2"/>
      <c r="AM3800" s="2"/>
      <c r="AN3800" s="2"/>
      <c r="AO3800" s="2"/>
      <c r="AP3800" s="2"/>
      <c r="AQ3800" s="2"/>
      <c r="AR3800" s="2"/>
      <c r="AS3800" s="2"/>
      <c r="AT3800" s="2"/>
      <c r="AU3800" s="2"/>
      <c r="AV3800" s="2"/>
      <c r="AW3800" s="2"/>
    </row>
    <row r="3801" spans="1:49">
      <c r="A3801" s="1"/>
      <c r="C3801" s="2"/>
      <c r="D3801" s="2"/>
      <c r="E3801" s="2"/>
      <c r="J3801" s="2"/>
      <c r="K3801" s="2"/>
      <c r="L3801" s="2"/>
      <c r="M3801" s="2"/>
      <c r="N3801" s="2"/>
      <c r="O3801" s="2"/>
      <c r="P3801" s="2"/>
      <c r="Q3801" s="2"/>
      <c r="R3801" s="2"/>
      <c r="S3801" s="2"/>
      <c r="T3801" s="2"/>
      <c r="W3801" s="2"/>
      <c r="X3801" s="2"/>
      <c r="Y3801" s="2"/>
      <c r="Z3801" s="2"/>
      <c r="AA3801" s="2"/>
      <c r="AB3801" s="2"/>
      <c r="AC3801" s="4"/>
      <c r="AD3801" s="2"/>
      <c r="AE3801" s="2"/>
      <c r="AF3801" s="2"/>
      <c r="AG3801" s="2"/>
      <c r="AH3801" s="2"/>
      <c r="AI3801" s="2"/>
      <c r="AJ3801" s="2"/>
      <c r="AK3801" s="2"/>
      <c r="AL3801" s="2"/>
      <c r="AM3801" s="2"/>
      <c r="AN3801" s="2"/>
      <c r="AO3801" s="2"/>
      <c r="AP3801" s="2"/>
      <c r="AQ3801" s="2"/>
      <c r="AR3801" s="2"/>
      <c r="AS3801" s="2"/>
      <c r="AT3801" s="2"/>
      <c r="AU3801" s="2"/>
      <c r="AV3801" s="2"/>
      <c r="AW3801" s="2"/>
    </row>
    <row r="3802" spans="1:49">
      <c r="A3802" s="1"/>
      <c r="C3802" s="2"/>
      <c r="D3802" s="2"/>
      <c r="E3802" s="2"/>
      <c r="J3802" s="2"/>
      <c r="K3802" s="2"/>
      <c r="L3802" s="2"/>
      <c r="M3802" s="2"/>
      <c r="N3802" s="2"/>
      <c r="O3802" s="2"/>
      <c r="P3802" s="2"/>
      <c r="Q3802" s="2"/>
      <c r="R3802" s="2"/>
      <c r="S3802" s="2"/>
      <c r="T3802" s="2"/>
      <c r="W3802" s="2"/>
      <c r="X3802" s="2"/>
      <c r="Y3802" s="2"/>
      <c r="Z3802" s="2"/>
      <c r="AA3802" s="2"/>
      <c r="AB3802" s="2"/>
      <c r="AC3802" s="4"/>
      <c r="AD3802" s="2"/>
      <c r="AE3802" s="2"/>
      <c r="AF3802" s="2"/>
      <c r="AG3802" s="2"/>
      <c r="AH3802" s="2"/>
      <c r="AI3802" s="2"/>
      <c r="AJ3802" s="2"/>
      <c r="AK3802" s="2"/>
      <c r="AL3802" s="2"/>
      <c r="AM3802" s="2"/>
      <c r="AN3802" s="2"/>
      <c r="AO3802" s="2"/>
      <c r="AP3802" s="2"/>
      <c r="AQ3802" s="2"/>
      <c r="AR3802" s="2"/>
      <c r="AS3802" s="2"/>
      <c r="AT3802" s="2"/>
      <c r="AU3802" s="2"/>
      <c r="AV3802" s="2"/>
      <c r="AW3802" s="2"/>
    </row>
    <row r="3803" spans="1:49">
      <c r="A3803" s="1"/>
      <c r="C3803" s="2"/>
      <c r="D3803" s="2"/>
      <c r="E3803" s="2"/>
      <c r="J3803" s="2"/>
      <c r="K3803" s="2"/>
      <c r="L3803" s="2"/>
      <c r="M3803" s="2"/>
      <c r="N3803" s="2"/>
      <c r="O3803" s="2"/>
      <c r="P3803" s="2"/>
      <c r="Q3803" s="2"/>
      <c r="R3803" s="2"/>
      <c r="S3803" s="2"/>
      <c r="T3803" s="2"/>
      <c r="W3803" s="2"/>
      <c r="X3803" s="2"/>
      <c r="Y3803" s="2"/>
      <c r="Z3803" s="2"/>
      <c r="AA3803" s="2"/>
      <c r="AB3803" s="2"/>
      <c r="AC3803" s="4"/>
      <c r="AD3803" s="2"/>
      <c r="AE3803" s="2"/>
      <c r="AF3803" s="2"/>
      <c r="AG3803" s="2"/>
      <c r="AH3803" s="2"/>
      <c r="AI3803" s="2"/>
      <c r="AJ3803" s="2"/>
      <c r="AK3803" s="2"/>
      <c r="AL3803" s="2"/>
      <c r="AM3803" s="2"/>
      <c r="AN3803" s="2"/>
      <c r="AO3803" s="2"/>
      <c r="AP3803" s="2"/>
      <c r="AQ3803" s="2"/>
      <c r="AR3803" s="2"/>
      <c r="AS3803" s="2"/>
      <c r="AT3803" s="2"/>
      <c r="AU3803" s="2"/>
      <c r="AV3803" s="2"/>
      <c r="AW3803" s="2"/>
    </row>
    <row r="3804" spans="1:49">
      <c r="A3804" s="1"/>
      <c r="C3804" s="2"/>
      <c r="D3804" s="2"/>
      <c r="E3804" s="2"/>
      <c r="J3804" s="2"/>
      <c r="K3804" s="2"/>
      <c r="L3804" s="2"/>
      <c r="M3804" s="2"/>
      <c r="N3804" s="2"/>
      <c r="O3804" s="2"/>
      <c r="P3804" s="2"/>
      <c r="Q3804" s="2"/>
      <c r="R3804" s="2"/>
      <c r="S3804" s="2"/>
      <c r="T3804" s="2"/>
      <c r="W3804" s="2"/>
      <c r="X3804" s="2"/>
      <c r="Y3804" s="2"/>
      <c r="Z3804" s="2"/>
      <c r="AA3804" s="2"/>
      <c r="AB3804" s="2"/>
      <c r="AC3804" s="4"/>
      <c r="AD3804" s="2"/>
      <c r="AE3804" s="2"/>
      <c r="AF3804" s="2"/>
      <c r="AG3804" s="2"/>
      <c r="AH3804" s="2"/>
      <c r="AI3804" s="2"/>
      <c r="AJ3804" s="2"/>
      <c r="AK3804" s="2"/>
      <c r="AL3804" s="2"/>
      <c r="AM3804" s="2"/>
      <c r="AN3804" s="2"/>
      <c r="AO3804" s="2"/>
      <c r="AP3804" s="2"/>
      <c r="AQ3804" s="2"/>
      <c r="AR3804" s="2"/>
      <c r="AS3804" s="2"/>
      <c r="AT3804" s="2"/>
      <c r="AU3804" s="2"/>
      <c r="AV3804" s="2"/>
      <c r="AW3804" s="2"/>
    </row>
    <row r="3805" spans="1:49">
      <c r="A3805" s="1"/>
      <c r="C3805" s="2"/>
      <c r="D3805" s="2"/>
      <c r="E3805" s="2"/>
      <c r="J3805" s="2"/>
      <c r="K3805" s="2"/>
      <c r="L3805" s="2"/>
      <c r="M3805" s="2"/>
      <c r="N3805" s="2"/>
      <c r="O3805" s="2"/>
      <c r="P3805" s="2"/>
      <c r="Q3805" s="2"/>
      <c r="R3805" s="2"/>
      <c r="S3805" s="2"/>
      <c r="T3805" s="2"/>
      <c r="W3805" s="2"/>
      <c r="X3805" s="2"/>
      <c r="Y3805" s="2"/>
      <c r="Z3805" s="2"/>
      <c r="AA3805" s="2"/>
      <c r="AB3805" s="2"/>
      <c r="AC3805" s="4"/>
      <c r="AD3805" s="2"/>
      <c r="AE3805" s="2"/>
      <c r="AF3805" s="2"/>
      <c r="AG3805" s="2"/>
      <c r="AH3805" s="2"/>
      <c r="AI3805" s="2"/>
      <c r="AJ3805" s="2"/>
      <c r="AK3805" s="2"/>
      <c r="AL3805" s="2"/>
      <c r="AM3805" s="2"/>
      <c r="AN3805" s="2"/>
      <c r="AO3805" s="2"/>
      <c r="AP3805" s="2"/>
      <c r="AQ3805" s="2"/>
      <c r="AR3805" s="2"/>
      <c r="AS3805" s="2"/>
      <c r="AT3805" s="2"/>
      <c r="AU3805" s="2"/>
      <c r="AV3805" s="2"/>
      <c r="AW3805" s="2"/>
    </row>
    <row r="3806" spans="1:49">
      <c r="A3806" s="1"/>
      <c r="C3806" s="2"/>
      <c r="D3806" s="2"/>
      <c r="E3806" s="2"/>
      <c r="J3806" s="2"/>
      <c r="K3806" s="2"/>
      <c r="L3806" s="2"/>
      <c r="M3806" s="2"/>
      <c r="N3806" s="2"/>
      <c r="O3806" s="2"/>
      <c r="P3806" s="2"/>
      <c r="Q3806" s="2"/>
      <c r="R3806" s="2"/>
      <c r="S3806" s="2"/>
      <c r="T3806" s="2"/>
      <c r="W3806" s="2"/>
      <c r="X3806" s="2"/>
      <c r="Y3806" s="2"/>
      <c r="Z3806" s="2"/>
      <c r="AA3806" s="2"/>
      <c r="AB3806" s="2"/>
      <c r="AC3806" s="4"/>
      <c r="AD3806" s="2"/>
      <c r="AE3806" s="2"/>
      <c r="AF3806" s="2"/>
      <c r="AG3806" s="2"/>
      <c r="AH3806" s="2"/>
      <c r="AI3806" s="2"/>
      <c r="AJ3806" s="2"/>
      <c r="AK3806" s="2"/>
      <c r="AL3806" s="2"/>
      <c r="AM3806" s="2"/>
      <c r="AN3806" s="2"/>
      <c r="AO3806" s="2"/>
      <c r="AP3806" s="2"/>
      <c r="AQ3806" s="2"/>
      <c r="AR3806" s="2"/>
      <c r="AS3806" s="2"/>
      <c r="AT3806" s="2"/>
      <c r="AU3806" s="2"/>
      <c r="AV3806" s="2"/>
      <c r="AW3806" s="2"/>
    </row>
    <row r="3807" spans="1:49">
      <c r="A3807" s="1"/>
      <c r="C3807" s="2"/>
      <c r="D3807" s="2"/>
      <c r="E3807" s="2"/>
      <c r="J3807" s="2"/>
      <c r="K3807" s="2"/>
      <c r="L3807" s="2"/>
      <c r="M3807" s="2"/>
      <c r="N3807" s="2"/>
      <c r="O3807" s="2"/>
      <c r="P3807" s="2"/>
      <c r="Q3807" s="2"/>
      <c r="R3807" s="2"/>
      <c r="S3807" s="2"/>
      <c r="T3807" s="2"/>
      <c r="W3807" s="2"/>
      <c r="X3807" s="2"/>
      <c r="Y3807" s="2"/>
      <c r="Z3807" s="2"/>
      <c r="AA3807" s="2"/>
      <c r="AB3807" s="2"/>
      <c r="AC3807" s="4"/>
      <c r="AD3807" s="2"/>
      <c r="AE3807" s="2"/>
      <c r="AF3807" s="2"/>
      <c r="AG3807" s="2"/>
      <c r="AH3807" s="2"/>
      <c r="AI3807" s="2"/>
      <c r="AJ3807" s="2"/>
      <c r="AK3807" s="2"/>
      <c r="AL3807" s="2"/>
      <c r="AM3807" s="2"/>
      <c r="AN3807" s="2"/>
      <c r="AO3807" s="2"/>
      <c r="AP3807" s="2"/>
      <c r="AQ3807" s="2"/>
      <c r="AR3807" s="2"/>
      <c r="AS3807" s="2"/>
      <c r="AT3807" s="2"/>
      <c r="AU3807" s="2"/>
      <c r="AV3807" s="2"/>
      <c r="AW3807" s="2"/>
    </row>
    <row r="3808" spans="1:49">
      <c r="A3808" s="1"/>
      <c r="C3808" s="2"/>
      <c r="D3808" s="2"/>
      <c r="E3808" s="2"/>
      <c r="J3808" s="2"/>
      <c r="K3808" s="2"/>
      <c r="L3808" s="2"/>
      <c r="M3808" s="2"/>
      <c r="N3808" s="2"/>
      <c r="O3808" s="2"/>
      <c r="P3808" s="2"/>
      <c r="Q3808" s="2"/>
      <c r="R3808" s="2"/>
      <c r="S3808" s="2"/>
      <c r="T3808" s="2"/>
      <c r="W3808" s="2"/>
      <c r="X3808" s="2"/>
      <c r="Y3808" s="2"/>
      <c r="Z3808" s="2"/>
      <c r="AA3808" s="2"/>
      <c r="AB3808" s="2"/>
      <c r="AC3808" s="4"/>
      <c r="AD3808" s="2"/>
      <c r="AE3808" s="2"/>
      <c r="AF3808" s="2"/>
      <c r="AG3808" s="2"/>
      <c r="AH3808" s="2"/>
      <c r="AI3808" s="2"/>
      <c r="AJ3808" s="2"/>
      <c r="AK3808" s="2"/>
      <c r="AL3808" s="2"/>
      <c r="AM3808" s="2"/>
      <c r="AN3808" s="2"/>
      <c r="AO3808" s="2"/>
      <c r="AP3808" s="2"/>
      <c r="AQ3808" s="2"/>
      <c r="AR3808" s="2"/>
      <c r="AS3808" s="2"/>
      <c r="AT3808" s="2"/>
      <c r="AU3808" s="2"/>
      <c r="AV3808" s="2"/>
      <c r="AW3808" s="2"/>
    </row>
    <row r="3809" spans="1:49">
      <c r="A3809" s="1"/>
      <c r="C3809" s="2"/>
      <c r="D3809" s="2"/>
      <c r="E3809" s="2"/>
      <c r="J3809" s="2"/>
      <c r="K3809" s="2"/>
      <c r="L3809" s="2"/>
      <c r="M3809" s="2"/>
      <c r="N3809" s="2"/>
      <c r="O3809" s="2"/>
      <c r="P3809" s="2"/>
      <c r="Q3809" s="2"/>
      <c r="R3809" s="2"/>
      <c r="S3809" s="2"/>
      <c r="T3809" s="2"/>
      <c r="W3809" s="2"/>
      <c r="X3809" s="2"/>
      <c r="Y3809" s="2"/>
      <c r="Z3809" s="2"/>
      <c r="AA3809" s="2"/>
      <c r="AB3809" s="2"/>
      <c r="AC3809" s="4"/>
      <c r="AD3809" s="2"/>
      <c r="AE3809" s="2"/>
      <c r="AF3809" s="2"/>
      <c r="AG3809" s="2"/>
      <c r="AH3809" s="2"/>
      <c r="AI3809" s="2"/>
      <c r="AJ3809" s="2"/>
      <c r="AK3809" s="2"/>
      <c r="AL3809" s="2"/>
      <c r="AM3809" s="2"/>
      <c r="AN3809" s="2"/>
      <c r="AO3809" s="2"/>
      <c r="AP3809" s="2"/>
      <c r="AQ3809" s="2"/>
      <c r="AR3809" s="2"/>
      <c r="AS3809" s="2"/>
      <c r="AT3809" s="2"/>
      <c r="AU3809" s="2"/>
      <c r="AV3809" s="2"/>
      <c r="AW3809" s="2"/>
    </row>
    <row r="3810" spans="1:49">
      <c r="A3810" s="1"/>
      <c r="C3810" s="2"/>
      <c r="D3810" s="2"/>
      <c r="E3810" s="2"/>
      <c r="J3810" s="2"/>
      <c r="K3810" s="2"/>
      <c r="L3810" s="2"/>
      <c r="M3810" s="2"/>
      <c r="N3810" s="2"/>
      <c r="O3810" s="2"/>
      <c r="P3810" s="2"/>
      <c r="Q3810" s="2"/>
      <c r="R3810" s="2"/>
      <c r="S3810" s="2"/>
      <c r="T3810" s="2"/>
      <c r="W3810" s="2"/>
      <c r="X3810" s="2"/>
      <c r="Y3810" s="2"/>
      <c r="Z3810" s="2"/>
      <c r="AA3810" s="2"/>
      <c r="AB3810" s="2"/>
      <c r="AC3810" s="4"/>
      <c r="AD3810" s="2"/>
      <c r="AE3810" s="2"/>
      <c r="AF3810" s="2"/>
      <c r="AG3810" s="2"/>
      <c r="AH3810" s="2"/>
      <c r="AI3810" s="2"/>
      <c r="AJ3810" s="2"/>
      <c r="AK3810" s="2"/>
      <c r="AL3810" s="2"/>
      <c r="AM3810" s="2"/>
      <c r="AN3810" s="2"/>
      <c r="AO3810" s="2"/>
      <c r="AP3810" s="2"/>
      <c r="AQ3810" s="2"/>
      <c r="AR3810" s="2"/>
      <c r="AS3810" s="2"/>
      <c r="AT3810" s="2"/>
      <c r="AU3810" s="2"/>
      <c r="AV3810" s="2"/>
      <c r="AW3810" s="2"/>
    </row>
    <row r="3811" spans="1:49">
      <c r="A3811" s="1"/>
      <c r="C3811" s="2"/>
      <c r="D3811" s="2"/>
      <c r="E3811" s="2"/>
      <c r="J3811" s="2"/>
      <c r="K3811" s="2"/>
      <c r="L3811" s="2"/>
      <c r="M3811" s="2"/>
      <c r="N3811" s="2"/>
      <c r="O3811" s="2"/>
      <c r="P3811" s="2"/>
      <c r="Q3811" s="2"/>
      <c r="R3811" s="2"/>
      <c r="S3811" s="2"/>
      <c r="T3811" s="2"/>
      <c r="W3811" s="2"/>
      <c r="X3811" s="2"/>
      <c r="Y3811" s="2"/>
      <c r="Z3811" s="2"/>
      <c r="AA3811" s="2"/>
      <c r="AB3811" s="2"/>
      <c r="AC3811" s="4"/>
      <c r="AD3811" s="2"/>
      <c r="AE3811" s="2"/>
      <c r="AF3811" s="2"/>
      <c r="AG3811" s="2"/>
      <c r="AH3811" s="2"/>
      <c r="AI3811" s="2"/>
      <c r="AJ3811" s="2"/>
      <c r="AK3811" s="2"/>
      <c r="AL3811" s="2"/>
      <c r="AM3811" s="2"/>
      <c r="AN3811" s="2"/>
      <c r="AO3811" s="2"/>
      <c r="AP3811" s="2"/>
      <c r="AQ3811" s="2"/>
      <c r="AR3811" s="2"/>
      <c r="AS3811" s="2"/>
      <c r="AT3811" s="2"/>
      <c r="AU3811" s="2"/>
      <c r="AV3811" s="2"/>
      <c r="AW3811" s="2"/>
    </row>
    <row r="3812" spans="1:49">
      <c r="A3812" s="1"/>
      <c r="C3812" s="2"/>
      <c r="D3812" s="2"/>
      <c r="E3812" s="2"/>
      <c r="J3812" s="2"/>
      <c r="K3812" s="2"/>
      <c r="L3812" s="2"/>
      <c r="M3812" s="2"/>
      <c r="N3812" s="2"/>
      <c r="O3812" s="2"/>
      <c r="P3812" s="2"/>
      <c r="Q3812" s="2"/>
      <c r="R3812" s="2"/>
      <c r="S3812" s="2"/>
      <c r="T3812" s="2"/>
      <c r="W3812" s="2"/>
      <c r="X3812" s="2"/>
      <c r="Y3812" s="2"/>
      <c r="Z3812" s="2"/>
      <c r="AA3812" s="2"/>
      <c r="AB3812" s="2"/>
      <c r="AC3812" s="4"/>
      <c r="AD3812" s="2"/>
      <c r="AE3812" s="2"/>
      <c r="AF3812" s="2"/>
      <c r="AG3812" s="2"/>
      <c r="AH3812" s="2"/>
      <c r="AI3812" s="2"/>
      <c r="AJ3812" s="2"/>
      <c r="AK3812" s="2"/>
      <c r="AL3812" s="2"/>
      <c r="AM3812" s="2"/>
      <c r="AN3812" s="2"/>
      <c r="AO3812" s="2"/>
      <c r="AP3812" s="2"/>
      <c r="AQ3812" s="2"/>
      <c r="AR3812" s="2"/>
      <c r="AS3812" s="2"/>
      <c r="AT3812" s="2"/>
      <c r="AU3812" s="2"/>
      <c r="AV3812" s="2"/>
      <c r="AW3812" s="2"/>
    </row>
    <row r="3813" spans="1:49">
      <c r="A3813" s="1"/>
      <c r="C3813" s="2"/>
      <c r="D3813" s="2"/>
      <c r="E3813" s="2"/>
      <c r="J3813" s="2"/>
      <c r="K3813" s="2"/>
      <c r="L3813" s="2"/>
      <c r="M3813" s="2"/>
      <c r="N3813" s="2"/>
      <c r="O3813" s="2"/>
      <c r="P3813" s="2"/>
      <c r="Q3813" s="2"/>
      <c r="R3813" s="2"/>
      <c r="S3813" s="2"/>
      <c r="T3813" s="2"/>
      <c r="W3813" s="2"/>
      <c r="X3813" s="2"/>
      <c r="Y3813" s="2"/>
      <c r="Z3813" s="2"/>
      <c r="AA3813" s="2"/>
      <c r="AB3813" s="2"/>
      <c r="AC3813" s="4"/>
      <c r="AD3813" s="2"/>
      <c r="AE3813" s="2"/>
      <c r="AF3813" s="2"/>
      <c r="AG3813" s="2"/>
      <c r="AH3813" s="2"/>
      <c r="AI3813" s="2"/>
      <c r="AJ3813" s="2"/>
      <c r="AK3813" s="2"/>
      <c r="AL3813" s="2"/>
      <c r="AM3813" s="2"/>
      <c r="AN3813" s="2"/>
      <c r="AO3813" s="2"/>
      <c r="AP3813" s="2"/>
      <c r="AQ3813" s="2"/>
      <c r="AR3813" s="2"/>
      <c r="AS3813" s="2"/>
      <c r="AT3813" s="2"/>
      <c r="AU3813" s="2"/>
      <c r="AV3813" s="2"/>
      <c r="AW3813" s="2"/>
    </row>
    <row r="3814" spans="1:49">
      <c r="A3814" s="1"/>
      <c r="C3814" s="2"/>
      <c r="D3814" s="2"/>
      <c r="E3814" s="2"/>
      <c r="J3814" s="2"/>
      <c r="K3814" s="2"/>
      <c r="L3814" s="2"/>
      <c r="M3814" s="2"/>
      <c r="N3814" s="2"/>
      <c r="O3814" s="2"/>
      <c r="P3814" s="2"/>
      <c r="Q3814" s="2"/>
      <c r="R3814" s="2"/>
      <c r="S3814" s="2"/>
      <c r="T3814" s="2"/>
      <c r="W3814" s="2"/>
      <c r="X3814" s="2"/>
      <c r="Y3814" s="2"/>
      <c r="Z3814" s="2"/>
      <c r="AA3814" s="2"/>
      <c r="AB3814" s="2"/>
      <c r="AC3814" s="4"/>
      <c r="AD3814" s="2"/>
      <c r="AE3814" s="2"/>
      <c r="AF3814" s="2"/>
      <c r="AG3814" s="2"/>
      <c r="AH3814" s="2"/>
      <c r="AI3814" s="2"/>
      <c r="AJ3814" s="2"/>
      <c r="AK3814" s="2"/>
      <c r="AL3814" s="2"/>
      <c r="AM3814" s="2"/>
      <c r="AN3814" s="2"/>
      <c r="AO3814" s="2"/>
      <c r="AP3814" s="2"/>
      <c r="AQ3814" s="2"/>
      <c r="AR3814" s="2"/>
      <c r="AS3814" s="2"/>
      <c r="AT3814" s="2"/>
      <c r="AU3814" s="2"/>
      <c r="AV3814" s="2"/>
      <c r="AW3814" s="2"/>
    </row>
    <row r="3815" spans="1:49">
      <c r="A3815" s="1"/>
      <c r="C3815" s="2"/>
      <c r="D3815" s="2"/>
      <c r="E3815" s="2"/>
      <c r="J3815" s="2"/>
      <c r="K3815" s="2"/>
      <c r="L3815" s="2"/>
      <c r="M3815" s="2"/>
      <c r="N3815" s="2"/>
      <c r="O3815" s="2"/>
      <c r="P3815" s="2"/>
      <c r="Q3815" s="2"/>
      <c r="R3815" s="2"/>
      <c r="S3815" s="2"/>
      <c r="T3815" s="2"/>
      <c r="W3815" s="2"/>
      <c r="X3815" s="2"/>
      <c r="Y3815" s="2"/>
      <c r="Z3815" s="2"/>
      <c r="AA3815" s="2"/>
      <c r="AB3815" s="2"/>
      <c r="AC3815" s="4"/>
      <c r="AD3815" s="2"/>
      <c r="AE3815" s="2"/>
      <c r="AF3815" s="2"/>
      <c r="AG3815" s="2"/>
      <c r="AH3815" s="2"/>
      <c r="AI3815" s="2"/>
      <c r="AJ3815" s="2"/>
      <c r="AK3815" s="2"/>
      <c r="AL3815" s="2"/>
      <c r="AM3815" s="2"/>
      <c r="AN3815" s="2"/>
      <c r="AO3815" s="2"/>
      <c r="AP3815" s="2"/>
      <c r="AQ3815" s="2"/>
      <c r="AR3815" s="2"/>
      <c r="AS3815" s="2"/>
      <c r="AT3815" s="2"/>
      <c r="AU3815" s="2"/>
      <c r="AV3815" s="2"/>
      <c r="AW3815" s="2"/>
    </row>
    <row r="3816" spans="1:49">
      <c r="A3816" s="1"/>
      <c r="C3816" s="2"/>
      <c r="D3816" s="2"/>
      <c r="E3816" s="2"/>
      <c r="J3816" s="2"/>
      <c r="K3816" s="2"/>
      <c r="L3816" s="2"/>
      <c r="M3816" s="2"/>
      <c r="N3816" s="2"/>
      <c r="O3816" s="2"/>
      <c r="P3816" s="2"/>
      <c r="Q3816" s="2"/>
      <c r="R3816" s="2"/>
      <c r="S3816" s="2"/>
      <c r="T3816" s="2"/>
      <c r="W3816" s="2"/>
      <c r="X3816" s="2"/>
      <c r="Y3816" s="2"/>
      <c r="Z3816" s="2"/>
      <c r="AA3816" s="2"/>
      <c r="AB3816" s="2"/>
      <c r="AC3816" s="4"/>
      <c r="AD3816" s="2"/>
      <c r="AE3816" s="2"/>
      <c r="AF3816" s="2"/>
      <c r="AG3816" s="2"/>
      <c r="AH3816" s="2"/>
      <c r="AI3816" s="2"/>
      <c r="AJ3816" s="2"/>
      <c r="AK3816" s="2"/>
      <c r="AL3816" s="2"/>
      <c r="AM3816" s="2"/>
      <c r="AN3816" s="2"/>
      <c r="AO3816" s="2"/>
      <c r="AP3816" s="2"/>
      <c r="AQ3816" s="2"/>
      <c r="AR3816" s="2"/>
      <c r="AS3816" s="2"/>
      <c r="AT3816" s="2"/>
      <c r="AU3816" s="2"/>
      <c r="AV3816" s="2"/>
      <c r="AW3816" s="2"/>
    </row>
    <row r="3817" spans="1:49">
      <c r="A3817" s="1"/>
      <c r="C3817" s="2"/>
      <c r="D3817" s="2"/>
      <c r="E3817" s="2"/>
      <c r="J3817" s="2"/>
      <c r="K3817" s="2"/>
      <c r="L3817" s="2"/>
      <c r="M3817" s="2"/>
      <c r="N3817" s="2"/>
      <c r="O3817" s="2"/>
      <c r="P3817" s="2"/>
      <c r="Q3817" s="2"/>
      <c r="R3817" s="2"/>
      <c r="S3817" s="2"/>
      <c r="T3817" s="2"/>
      <c r="W3817" s="2"/>
      <c r="X3817" s="2"/>
      <c r="Y3817" s="2"/>
      <c r="Z3817" s="2"/>
      <c r="AA3817" s="2"/>
      <c r="AB3817" s="2"/>
      <c r="AC3817" s="4"/>
      <c r="AD3817" s="2"/>
      <c r="AE3817" s="2"/>
      <c r="AF3817" s="2"/>
      <c r="AG3817" s="2"/>
      <c r="AH3817" s="2"/>
      <c r="AI3817" s="2"/>
      <c r="AJ3817" s="2"/>
      <c r="AK3817" s="2"/>
      <c r="AL3817" s="2"/>
      <c r="AM3817" s="2"/>
      <c r="AN3817" s="2"/>
      <c r="AO3817" s="2"/>
      <c r="AP3817" s="2"/>
      <c r="AQ3817" s="2"/>
      <c r="AR3817" s="2"/>
      <c r="AS3817" s="2"/>
      <c r="AT3817" s="2"/>
      <c r="AU3817" s="2"/>
      <c r="AV3817" s="2"/>
      <c r="AW3817" s="2"/>
    </row>
    <row r="3818" spans="1:49">
      <c r="A3818" s="1"/>
      <c r="C3818" s="2"/>
      <c r="D3818" s="2"/>
      <c r="E3818" s="2"/>
      <c r="J3818" s="2"/>
      <c r="K3818" s="2"/>
      <c r="L3818" s="2"/>
      <c r="M3818" s="2"/>
      <c r="N3818" s="2"/>
      <c r="O3818" s="2"/>
      <c r="P3818" s="2"/>
      <c r="Q3818" s="2"/>
      <c r="R3818" s="2"/>
      <c r="S3818" s="2"/>
      <c r="T3818" s="2"/>
      <c r="W3818" s="2"/>
      <c r="X3818" s="2"/>
      <c r="Y3818" s="2"/>
      <c r="Z3818" s="2"/>
      <c r="AA3818" s="2"/>
      <c r="AB3818" s="2"/>
      <c r="AC3818" s="4"/>
      <c r="AD3818" s="2"/>
      <c r="AE3818" s="2"/>
      <c r="AF3818" s="2"/>
      <c r="AG3818" s="2"/>
      <c r="AH3818" s="2"/>
      <c r="AI3818" s="2"/>
      <c r="AJ3818" s="2"/>
      <c r="AK3818" s="2"/>
      <c r="AL3818" s="2"/>
      <c r="AM3818" s="2"/>
      <c r="AN3818" s="2"/>
      <c r="AO3818" s="2"/>
      <c r="AP3818" s="2"/>
      <c r="AQ3818" s="2"/>
      <c r="AR3818" s="2"/>
      <c r="AS3818" s="2"/>
      <c r="AT3818" s="2"/>
      <c r="AU3818" s="2"/>
      <c r="AV3818" s="2"/>
      <c r="AW3818" s="2"/>
    </row>
    <row r="3819" spans="1:49">
      <c r="A3819" s="1"/>
      <c r="C3819" s="2"/>
      <c r="D3819" s="2"/>
      <c r="E3819" s="2"/>
      <c r="J3819" s="2"/>
      <c r="K3819" s="2"/>
      <c r="L3819" s="2"/>
      <c r="M3819" s="2"/>
      <c r="N3819" s="2"/>
      <c r="O3819" s="2"/>
      <c r="P3819" s="2"/>
      <c r="Q3819" s="2"/>
      <c r="R3819" s="2"/>
      <c r="S3819" s="2"/>
      <c r="T3819" s="2"/>
      <c r="W3819" s="2"/>
      <c r="X3819" s="2"/>
      <c r="Y3819" s="2"/>
      <c r="Z3819" s="2"/>
      <c r="AA3819" s="2"/>
      <c r="AB3819" s="2"/>
      <c r="AC3819" s="4"/>
      <c r="AD3819" s="2"/>
      <c r="AE3819" s="2"/>
      <c r="AF3819" s="2"/>
      <c r="AG3819" s="2"/>
      <c r="AH3819" s="2"/>
      <c r="AI3819" s="2"/>
      <c r="AJ3819" s="2"/>
      <c r="AK3819" s="2"/>
      <c r="AL3819" s="2"/>
      <c r="AM3819" s="2"/>
      <c r="AN3819" s="2"/>
      <c r="AO3819" s="2"/>
      <c r="AP3819" s="2"/>
      <c r="AQ3819" s="2"/>
      <c r="AR3819" s="2"/>
      <c r="AS3819" s="2"/>
      <c r="AT3819" s="2"/>
      <c r="AU3819" s="2"/>
      <c r="AV3819" s="2"/>
      <c r="AW3819" s="2"/>
    </row>
    <row r="3820" spans="1:49">
      <c r="A3820" s="1"/>
      <c r="C3820" s="2"/>
      <c r="D3820" s="2"/>
      <c r="E3820" s="2"/>
      <c r="J3820" s="2"/>
      <c r="K3820" s="2"/>
      <c r="L3820" s="2"/>
      <c r="M3820" s="2"/>
      <c r="N3820" s="2"/>
      <c r="O3820" s="2"/>
      <c r="P3820" s="2"/>
      <c r="Q3820" s="2"/>
      <c r="R3820" s="2"/>
      <c r="S3820" s="2"/>
      <c r="T3820" s="2"/>
      <c r="W3820" s="2"/>
      <c r="X3820" s="2"/>
      <c r="Y3820" s="2"/>
      <c r="Z3820" s="2"/>
      <c r="AA3820" s="2"/>
      <c r="AB3820" s="2"/>
      <c r="AC3820" s="4"/>
      <c r="AD3820" s="2"/>
      <c r="AE3820" s="2"/>
      <c r="AF3820" s="2"/>
      <c r="AG3820" s="2"/>
      <c r="AH3820" s="2"/>
      <c r="AI3820" s="2"/>
      <c r="AJ3820" s="2"/>
      <c r="AK3820" s="2"/>
      <c r="AL3820" s="2"/>
      <c r="AM3820" s="2"/>
      <c r="AN3820" s="2"/>
      <c r="AO3820" s="2"/>
      <c r="AP3820" s="2"/>
      <c r="AQ3820" s="2"/>
      <c r="AR3820" s="2"/>
      <c r="AS3820" s="2"/>
      <c r="AT3820" s="2"/>
      <c r="AU3820" s="2"/>
      <c r="AV3820" s="2"/>
      <c r="AW3820" s="2"/>
    </row>
    <row r="3821" spans="1:49">
      <c r="A3821" s="1"/>
      <c r="C3821" s="2"/>
      <c r="D3821" s="2"/>
      <c r="E3821" s="2"/>
      <c r="J3821" s="2"/>
      <c r="K3821" s="2"/>
      <c r="L3821" s="2"/>
      <c r="M3821" s="2"/>
      <c r="N3821" s="2"/>
      <c r="O3821" s="2"/>
      <c r="P3821" s="2"/>
      <c r="Q3821" s="2"/>
      <c r="R3821" s="2"/>
      <c r="S3821" s="2"/>
      <c r="T3821" s="2"/>
      <c r="W3821" s="2"/>
      <c r="X3821" s="2"/>
      <c r="Y3821" s="2"/>
      <c r="Z3821" s="2"/>
      <c r="AA3821" s="2"/>
      <c r="AB3821" s="2"/>
      <c r="AC3821" s="4"/>
      <c r="AD3821" s="2"/>
      <c r="AE3821" s="2"/>
      <c r="AF3821" s="2"/>
      <c r="AG3821" s="2"/>
      <c r="AH3821" s="2"/>
      <c r="AI3821" s="2"/>
      <c r="AJ3821" s="2"/>
      <c r="AK3821" s="2"/>
      <c r="AL3821" s="2"/>
      <c r="AM3821" s="2"/>
      <c r="AN3821" s="2"/>
      <c r="AO3821" s="2"/>
      <c r="AP3821" s="2"/>
      <c r="AQ3821" s="2"/>
      <c r="AR3821" s="2"/>
      <c r="AS3821" s="2"/>
      <c r="AT3821" s="2"/>
      <c r="AU3821" s="2"/>
      <c r="AV3821" s="2"/>
      <c r="AW3821" s="2"/>
    </row>
    <row r="3822" spans="1:49">
      <c r="A3822" s="1"/>
      <c r="C3822" s="2"/>
      <c r="D3822" s="2"/>
      <c r="E3822" s="2"/>
      <c r="J3822" s="2"/>
      <c r="K3822" s="2"/>
      <c r="L3822" s="2"/>
      <c r="M3822" s="2"/>
      <c r="N3822" s="2"/>
      <c r="O3822" s="2"/>
      <c r="P3822" s="2"/>
      <c r="Q3822" s="2"/>
      <c r="R3822" s="2"/>
      <c r="S3822" s="2"/>
      <c r="T3822" s="2"/>
      <c r="W3822" s="2"/>
      <c r="X3822" s="2"/>
      <c r="Y3822" s="2"/>
      <c r="Z3822" s="2"/>
      <c r="AA3822" s="2"/>
      <c r="AB3822" s="2"/>
      <c r="AC3822" s="4"/>
      <c r="AD3822" s="2"/>
      <c r="AE3822" s="2"/>
      <c r="AF3822" s="2"/>
      <c r="AG3822" s="2"/>
      <c r="AH3822" s="2"/>
      <c r="AI3822" s="2"/>
      <c r="AJ3822" s="2"/>
      <c r="AK3822" s="2"/>
      <c r="AL3822" s="2"/>
      <c r="AM3822" s="2"/>
      <c r="AN3822" s="2"/>
      <c r="AO3822" s="2"/>
      <c r="AP3822" s="2"/>
      <c r="AQ3822" s="2"/>
      <c r="AR3822" s="2"/>
      <c r="AS3822" s="2"/>
      <c r="AT3822" s="2"/>
      <c r="AU3822" s="2"/>
      <c r="AV3822" s="2"/>
      <c r="AW3822" s="2"/>
    </row>
    <row r="3823" spans="1:49">
      <c r="A3823" s="1"/>
      <c r="C3823" s="2"/>
      <c r="D3823" s="2"/>
      <c r="E3823" s="2"/>
      <c r="J3823" s="2"/>
      <c r="K3823" s="2"/>
      <c r="L3823" s="2"/>
      <c r="M3823" s="2"/>
      <c r="N3823" s="2"/>
      <c r="O3823" s="2"/>
      <c r="P3823" s="2"/>
      <c r="Q3823" s="2"/>
      <c r="R3823" s="2"/>
      <c r="S3823" s="2"/>
      <c r="T3823" s="2"/>
      <c r="W3823" s="2"/>
      <c r="X3823" s="2"/>
      <c r="Y3823" s="2"/>
      <c r="Z3823" s="2"/>
      <c r="AA3823" s="2"/>
      <c r="AB3823" s="2"/>
      <c r="AC3823" s="4"/>
      <c r="AD3823" s="2"/>
      <c r="AE3823" s="2"/>
      <c r="AF3823" s="2"/>
      <c r="AG3823" s="2"/>
      <c r="AH3823" s="2"/>
      <c r="AI3823" s="2"/>
      <c r="AJ3823" s="2"/>
      <c r="AK3823" s="2"/>
      <c r="AL3823" s="2"/>
      <c r="AM3823" s="2"/>
      <c r="AN3823" s="2"/>
      <c r="AO3823" s="2"/>
      <c r="AP3823" s="2"/>
      <c r="AQ3823" s="2"/>
      <c r="AR3823" s="2"/>
      <c r="AS3823" s="2"/>
      <c r="AT3823" s="2"/>
      <c r="AU3823" s="2"/>
      <c r="AV3823" s="2"/>
      <c r="AW3823" s="2"/>
    </row>
    <row r="3824" spans="1:49">
      <c r="A3824" s="1"/>
      <c r="C3824" s="2"/>
      <c r="D3824" s="2"/>
      <c r="E3824" s="2"/>
      <c r="J3824" s="2"/>
      <c r="K3824" s="2"/>
      <c r="L3824" s="2"/>
      <c r="M3824" s="2"/>
      <c r="N3824" s="2"/>
      <c r="O3824" s="2"/>
      <c r="P3824" s="2"/>
      <c r="Q3824" s="2"/>
      <c r="R3824" s="2"/>
      <c r="S3824" s="2"/>
      <c r="T3824" s="2"/>
      <c r="W3824" s="2"/>
      <c r="X3824" s="2"/>
      <c r="Y3824" s="2"/>
      <c r="Z3824" s="2"/>
      <c r="AA3824" s="2"/>
      <c r="AB3824" s="2"/>
      <c r="AC3824" s="4"/>
      <c r="AD3824" s="2"/>
      <c r="AE3824" s="2"/>
      <c r="AF3824" s="2"/>
      <c r="AG3824" s="2"/>
      <c r="AH3824" s="2"/>
      <c r="AI3824" s="2"/>
      <c r="AJ3824" s="2"/>
      <c r="AK3824" s="2"/>
      <c r="AL3824" s="2"/>
      <c r="AM3824" s="2"/>
      <c r="AN3824" s="2"/>
      <c r="AO3824" s="2"/>
      <c r="AP3824" s="2"/>
      <c r="AQ3824" s="2"/>
      <c r="AR3824" s="2"/>
      <c r="AS3824" s="2"/>
      <c r="AT3824" s="2"/>
      <c r="AU3824" s="2"/>
      <c r="AV3824" s="2"/>
      <c r="AW3824" s="2"/>
    </row>
    <row r="3825" spans="1:49">
      <c r="A3825" s="1"/>
      <c r="C3825" s="2"/>
      <c r="D3825" s="2"/>
      <c r="E3825" s="2"/>
      <c r="J3825" s="2"/>
      <c r="K3825" s="2"/>
      <c r="L3825" s="2"/>
      <c r="M3825" s="2"/>
      <c r="N3825" s="2"/>
      <c r="O3825" s="2"/>
      <c r="P3825" s="2"/>
      <c r="Q3825" s="2"/>
      <c r="R3825" s="2"/>
      <c r="S3825" s="2"/>
      <c r="T3825" s="2"/>
      <c r="W3825" s="2"/>
      <c r="X3825" s="2"/>
      <c r="Y3825" s="2"/>
      <c r="Z3825" s="2"/>
      <c r="AA3825" s="2"/>
      <c r="AB3825" s="2"/>
      <c r="AC3825" s="4"/>
      <c r="AD3825" s="2"/>
      <c r="AE3825" s="2"/>
      <c r="AF3825" s="2"/>
      <c r="AG3825" s="2"/>
      <c r="AH3825" s="2"/>
      <c r="AI3825" s="2"/>
      <c r="AJ3825" s="2"/>
      <c r="AK3825" s="2"/>
      <c r="AL3825" s="2"/>
      <c r="AM3825" s="2"/>
      <c r="AN3825" s="2"/>
      <c r="AO3825" s="2"/>
      <c r="AP3825" s="2"/>
      <c r="AQ3825" s="2"/>
      <c r="AR3825" s="2"/>
      <c r="AS3825" s="2"/>
      <c r="AT3825" s="2"/>
      <c r="AU3825" s="2"/>
      <c r="AV3825" s="2"/>
      <c r="AW3825" s="2"/>
    </row>
    <row r="3826" spans="1:49">
      <c r="A3826" s="1"/>
      <c r="C3826" s="2"/>
      <c r="D3826" s="2"/>
      <c r="E3826" s="2"/>
      <c r="J3826" s="2"/>
      <c r="K3826" s="2"/>
      <c r="L3826" s="2"/>
      <c r="M3826" s="2"/>
      <c r="N3826" s="2"/>
      <c r="O3826" s="2"/>
      <c r="P3826" s="2"/>
      <c r="Q3826" s="2"/>
      <c r="R3826" s="2"/>
      <c r="S3826" s="2"/>
      <c r="T3826" s="2"/>
      <c r="W3826" s="2"/>
      <c r="X3826" s="2"/>
      <c r="Y3826" s="2"/>
      <c r="Z3826" s="2"/>
      <c r="AA3826" s="2"/>
      <c r="AB3826" s="2"/>
      <c r="AC3826" s="4"/>
      <c r="AD3826" s="2"/>
      <c r="AE3826" s="2"/>
      <c r="AF3826" s="2"/>
      <c r="AG3826" s="2"/>
      <c r="AH3826" s="2"/>
      <c r="AI3826" s="2"/>
      <c r="AJ3826" s="2"/>
      <c r="AK3826" s="2"/>
      <c r="AL3826" s="2"/>
      <c r="AM3826" s="2"/>
      <c r="AN3826" s="2"/>
      <c r="AO3826" s="2"/>
      <c r="AP3826" s="2"/>
      <c r="AQ3826" s="2"/>
      <c r="AR3826" s="2"/>
      <c r="AS3826" s="2"/>
      <c r="AT3826" s="2"/>
      <c r="AU3826" s="2"/>
      <c r="AV3826" s="2"/>
      <c r="AW3826" s="2"/>
    </row>
    <row r="3827" spans="1:49">
      <c r="A3827" s="1"/>
      <c r="C3827" s="2"/>
      <c r="D3827" s="2"/>
      <c r="E3827" s="2"/>
      <c r="J3827" s="2"/>
      <c r="K3827" s="2"/>
      <c r="L3827" s="2"/>
      <c r="M3827" s="2"/>
      <c r="N3827" s="2"/>
      <c r="O3827" s="2"/>
      <c r="P3827" s="2"/>
      <c r="Q3827" s="2"/>
      <c r="R3827" s="2"/>
      <c r="S3827" s="2"/>
      <c r="T3827" s="2"/>
      <c r="W3827" s="2"/>
      <c r="X3827" s="2"/>
      <c r="Y3827" s="2"/>
      <c r="Z3827" s="2"/>
      <c r="AA3827" s="2"/>
      <c r="AB3827" s="2"/>
      <c r="AC3827" s="4"/>
      <c r="AD3827" s="2"/>
      <c r="AE3827" s="2"/>
      <c r="AF3827" s="2"/>
      <c r="AG3827" s="2"/>
      <c r="AH3827" s="2"/>
      <c r="AI3827" s="2"/>
      <c r="AJ3827" s="2"/>
      <c r="AK3827" s="2"/>
      <c r="AL3827" s="2"/>
      <c r="AM3827" s="2"/>
      <c r="AN3827" s="2"/>
      <c r="AO3827" s="2"/>
      <c r="AP3827" s="2"/>
      <c r="AQ3827" s="2"/>
      <c r="AR3827" s="2"/>
      <c r="AS3827" s="2"/>
      <c r="AT3827" s="2"/>
      <c r="AU3827" s="2"/>
      <c r="AV3827" s="2"/>
      <c r="AW3827" s="2"/>
    </row>
    <row r="3828" spans="1:49">
      <c r="A3828" s="1"/>
      <c r="C3828" s="2"/>
      <c r="D3828" s="2"/>
      <c r="E3828" s="2"/>
      <c r="J3828" s="2"/>
      <c r="K3828" s="2"/>
      <c r="L3828" s="2"/>
      <c r="M3828" s="2"/>
      <c r="N3828" s="2"/>
      <c r="O3828" s="2"/>
      <c r="P3828" s="2"/>
      <c r="Q3828" s="2"/>
      <c r="R3828" s="2"/>
      <c r="S3828" s="2"/>
      <c r="T3828" s="2"/>
      <c r="W3828" s="2"/>
      <c r="X3828" s="2"/>
      <c r="Y3828" s="2"/>
      <c r="Z3828" s="2"/>
      <c r="AA3828" s="2"/>
      <c r="AB3828" s="2"/>
      <c r="AC3828" s="4"/>
      <c r="AD3828" s="2"/>
      <c r="AE3828" s="2"/>
      <c r="AF3828" s="2"/>
      <c r="AG3828" s="2"/>
      <c r="AH3828" s="2"/>
      <c r="AI3828" s="2"/>
      <c r="AJ3828" s="2"/>
      <c r="AK3828" s="2"/>
      <c r="AL3828" s="2"/>
      <c r="AM3828" s="2"/>
      <c r="AN3828" s="2"/>
      <c r="AO3828" s="2"/>
      <c r="AP3828" s="2"/>
      <c r="AQ3828" s="2"/>
      <c r="AR3828" s="2"/>
      <c r="AS3828" s="2"/>
      <c r="AT3828" s="2"/>
      <c r="AU3828" s="2"/>
      <c r="AV3828" s="2"/>
      <c r="AW3828" s="2"/>
    </row>
    <row r="3829" spans="1:49">
      <c r="A3829" s="1"/>
      <c r="C3829" s="2"/>
      <c r="D3829" s="2"/>
      <c r="E3829" s="2"/>
      <c r="J3829" s="2"/>
      <c r="K3829" s="2"/>
      <c r="L3829" s="2"/>
      <c r="M3829" s="2"/>
      <c r="N3829" s="2"/>
      <c r="O3829" s="2"/>
      <c r="P3829" s="2"/>
      <c r="Q3829" s="2"/>
      <c r="R3829" s="2"/>
      <c r="S3829" s="2"/>
      <c r="T3829" s="2"/>
      <c r="W3829" s="2"/>
      <c r="X3829" s="2"/>
      <c r="Y3829" s="2"/>
      <c r="Z3829" s="2"/>
      <c r="AA3829" s="2"/>
      <c r="AB3829" s="2"/>
      <c r="AC3829" s="4"/>
      <c r="AD3829" s="2"/>
      <c r="AE3829" s="2"/>
      <c r="AF3829" s="2"/>
      <c r="AG3829" s="2"/>
      <c r="AH3829" s="2"/>
      <c r="AI3829" s="2"/>
      <c r="AJ3829" s="2"/>
      <c r="AK3829" s="2"/>
      <c r="AL3829" s="2"/>
      <c r="AM3829" s="2"/>
      <c r="AN3829" s="2"/>
      <c r="AO3829" s="2"/>
      <c r="AP3829" s="2"/>
      <c r="AQ3829" s="2"/>
      <c r="AR3829" s="2"/>
      <c r="AS3829" s="2"/>
      <c r="AT3829" s="2"/>
      <c r="AU3829" s="2"/>
      <c r="AV3829" s="2"/>
      <c r="AW3829" s="2"/>
    </row>
    <row r="3830" spans="1:49">
      <c r="A3830" s="1"/>
      <c r="C3830" s="2"/>
      <c r="D3830" s="2"/>
      <c r="E3830" s="2"/>
      <c r="J3830" s="2"/>
      <c r="K3830" s="2"/>
      <c r="L3830" s="2"/>
      <c r="M3830" s="2"/>
      <c r="N3830" s="2"/>
      <c r="O3830" s="2"/>
      <c r="P3830" s="2"/>
      <c r="Q3830" s="2"/>
      <c r="R3830" s="2"/>
      <c r="S3830" s="2"/>
      <c r="T3830" s="2"/>
      <c r="W3830" s="2"/>
      <c r="X3830" s="2"/>
      <c r="Y3830" s="2"/>
      <c r="Z3830" s="2"/>
      <c r="AA3830" s="2"/>
      <c r="AB3830" s="2"/>
      <c r="AC3830" s="4"/>
      <c r="AD3830" s="2"/>
      <c r="AE3830" s="2"/>
      <c r="AF3830" s="2"/>
      <c r="AG3830" s="2"/>
      <c r="AH3830" s="2"/>
      <c r="AI3830" s="2"/>
      <c r="AJ3830" s="2"/>
      <c r="AK3830" s="2"/>
      <c r="AL3830" s="2"/>
      <c r="AM3830" s="2"/>
      <c r="AN3830" s="2"/>
      <c r="AO3830" s="2"/>
      <c r="AP3830" s="2"/>
      <c r="AQ3830" s="2"/>
      <c r="AR3830" s="2"/>
      <c r="AS3830" s="2"/>
      <c r="AT3830" s="2"/>
      <c r="AU3830" s="2"/>
      <c r="AV3830" s="2"/>
      <c r="AW3830" s="2"/>
    </row>
    <row r="3831" spans="1:49">
      <c r="A3831" s="1"/>
      <c r="C3831" s="2"/>
      <c r="D3831" s="2"/>
      <c r="E3831" s="2"/>
      <c r="J3831" s="2"/>
      <c r="K3831" s="2"/>
      <c r="L3831" s="2"/>
      <c r="M3831" s="2"/>
      <c r="N3831" s="2"/>
      <c r="O3831" s="2"/>
      <c r="P3831" s="2"/>
      <c r="Q3831" s="2"/>
      <c r="R3831" s="2"/>
      <c r="S3831" s="2"/>
      <c r="T3831" s="2"/>
      <c r="W3831" s="2"/>
      <c r="X3831" s="2"/>
      <c r="Y3831" s="2"/>
      <c r="Z3831" s="2"/>
      <c r="AA3831" s="2"/>
      <c r="AB3831" s="2"/>
      <c r="AC3831" s="4"/>
      <c r="AD3831" s="2"/>
      <c r="AE3831" s="2"/>
      <c r="AF3831" s="2"/>
      <c r="AG3831" s="2"/>
      <c r="AH3831" s="2"/>
      <c r="AI3831" s="2"/>
      <c r="AJ3831" s="2"/>
      <c r="AK3831" s="2"/>
      <c r="AL3831" s="2"/>
      <c r="AM3831" s="2"/>
      <c r="AN3831" s="2"/>
      <c r="AO3831" s="2"/>
      <c r="AP3831" s="2"/>
      <c r="AQ3831" s="2"/>
      <c r="AR3831" s="2"/>
      <c r="AS3831" s="2"/>
      <c r="AT3831" s="2"/>
      <c r="AU3831" s="2"/>
      <c r="AV3831" s="2"/>
      <c r="AW3831" s="2"/>
    </row>
    <row r="3832" spans="1:49">
      <c r="A3832" s="1"/>
      <c r="C3832" s="2"/>
      <c r="D3832" s="2"/>
      <c r="E3832" s="2"/>
      <c r="J3832" s="2"/>
      <c r="K3832" s="2"/>
      <c r="L3832" s="2"/>
      <c r="M3832" s="2"/>
      <c r="N3832" s="2"/>
      <c r="O3832" s="2"/>
      <c r="P3832" s="2"/>
      <c r="Q3832" s="2"/>
      <c r="R3832" s="2"/>
      <c r="S3832" s="2"/>
      <c r="T3832" s="2"/>
      <c r="W3832" s="2"/>
      <c r="X3832" s="2"/>
      <c r="Y3832" s="2"/>
      <c r="Z3832" s="2"/>
      <c r="AA3832" s="2"/>
      <c r="AB3832" s="2"/>
      <c r="AC3832" s="4"/>
      <c r="AD3832" s="2"/>
      <c r="AE3832" s="2"/>
      <c r="AF3832" s="2"/>
      <c r="AG3832" s="2"/>
      <c r="AH3832" s="2"/>
      <c r="AI3832" s="2"/>
      <c r="AJ3832" s="2"/>
      <c r="AK3832" s="2"/>
      <c r="AL3832" s="2"/>
      <c r="AM3832" s="2"/>
      <c r="AN3832" s="2"/>
      <c r="AO3832" s="2"/>
      <c r="AP3832" s="2"/>
      <c r="AQ3832" s="2"/>
      <c r="AR3832" s="2"/>
      <c r="AS3832" s="2"/>
      <c r="AT3832" s="2"/>
      <c r="AU3832" s="2"/>
      <c r="AV3832" s="2"/>
      <c r="AW3832" s="2"/>
    </row>
    <row r="3833" spans="1:49">
      <c r="A3833" s="1"/>
      <c r="C3833" s="2"/>
      <c r="D3833" s="2"/>
      <c r="E3833" s="2"/>
      <c r="J3833" s="2"/>
      <c r="K3833" s="2"/>
      <c r="L3833" s="2"/>
      <c r="M3833" s="2"/>
      <c r="N3833" s="2"/>
      <c r="O3833" s="2"/>
      <c r="P3833" s="2"/>
      <c r="Q3833" s="2"/>
      <c r="R3833" s="2"/>
      <c r="S3833" s="2"/>
      <c r="T3833" s="2"/>
      <c r="W3833" s="2"/>
      <c r="X3833" s="2"/>
      <c r="Y3833" s="2"/>
      <c r="Z3833" s="2"/>
      <c r="AA3833" s="2"/>
      <c r="AB3833" s="2"/>
      <c r="AC3833" s="4"/>
      <c r="AD3833" s="2"/>
      <c r="AE3833" s="2"/>
      <c r="AF3833" s="2"/>
      <c r="AG3833" s="2"/>
      <c r="AH3833" s="2"/>
      <c r="AI3833" s="2"/>
      <c r="AJ3833" s="2"/>
      <c r="AK3833" s="2"/>
      <c r="AL3833" s="2"/>
      <c r="AM3833" s="2"/>
      <c r="AN3833" s="2"/>
      <c r="AO3833" s="2"/>
      <c r="AP3833" s="2"/>
      <c r="AQ3833" s="2"/>
      <c r="AR3833" s="2"/>
      <c r="AS3833" s="2"/>
      <c r="AT3833" s="2"/>
      <c r="AU3833" s="2"/>
      <c r="AV3833" s="2"/>
      <c r="AW3833" s="2"/>
    </row>
    <row r="3834" spans="1:49">
      <c r="A3834" s="1"/>
      <c r="C3834" s="2"/>
      <c r="D3834" s="2"/>
      <c r="E3834" s="2"/>
      <c r="J3834" s="2"/>
      <c r="K3834" s="2"/>
      <c r="L3834" s="2"/>
      <c r="M3834" s="2"/>
      <c r="N3834" s="2"/>
      <c r="O3834" s="2"/>
      <c r="P3834" s="2"/>
      <c r="Q3834" s="2"/>
      <c r="R3834" s="2"/>
      <c r="S3834" s="2"/>
      <c r="T3834" s="2"/>
      <c r="W3834" s="2"/>
      <c r="X3834" s="2"/>
      <c r="Y3834" s="2"/>
      <c r="Z3834" s="2"/>
      <c r="AA3834" s="2"/>
      <c r="AB3834" s="2"/>
      <c r="AC3834" s="4"/>
      <c r="AD3834" s="2"/>
      <c r="AE3834" s="2"/>
      <c r="AF3834" s="2"/>
      <c r="AG3834" s="2"/>
      <c r="AH3834" s="2"/>
      <c r="AI3834" s="2"/>
      <c r="AJ3834" s="2"/>
      <c r="AK3834" s="2"/>
      <c r="AL3834" s="2"/>
      <c r="AM3834" s="2"/>
      <c r="AN3834" s="2"/>
      <c r="AO3834" s="2"/>
      <c r="AP3834" s="2"/>
      <c r="AQ3834" s="2"/>
      <c r="AR3834" s="2"/>
      <c r="AS3834" s="2"/>
      <c r="AT3834" s="2"/>
      <c r="AU3834" s="2"/>
      <c r="AV3834" s="2"/>
      <c r="AW3834" s="2"/>
    </row>
    <row r="3835" spans="1:49">
      <c r="A3835" s="1"/>
      <c r="C3835" s="2"/>
      <c r="D3835" s="2"/>
      <c r="E3835" s="2"/>
      <c r="J3835" s="2"/>
      <c r="K3835" s="2"/>
      <c r="L3835" s="2"/>
      <c r="M3835" s="2"/>
      <c r="N3835" s="2"/>
      <c r="O3835" s="2"/>
      <c r="P3835" s="2"/>
      <c r="Q3835" s="2"/>
      <c r="R3835" s="2"/>
      <c r="S3835" s="2"/>
      <c r="T3835" s="2"/>
      <c r="W3835" s="2"/>
      <c r="X3835" s="2"/>
      <c r="Y3835" s="2"/>
      <c r="Z3835" s="2"/>
      <c r="AA3835" s="2"/>
      <c r="AB3835" s="2"/>
      <c r="AC3835" s="4"/>
      <c r="AD3835" s="2"/>
      <c r="AE3835" s="2"/>
      <c r="AF3835" s="2"/>
      <c r="AG3835" s="2"/>
      <c r="AH3835" s="2"/>
      <c r="AI3835" s="2"/>
      <c r="AJ3835" s="2"/>
      <c r="AK3835" s="2"/>
      <c r="AL3835" s="2"/>
      <c r="AM3835" s="2"/>
      <c r="AN3835" s="2"/>
      <c r="AO3835" s="2"/>
      <c r="AP3835" s="2"/>
      <c r="AQ3835" s="2"/>
      <c r="AR3835" s="2"/>
      <c r="AS3835" s="2"/>
      <c r="AT3835" s="2"/>
      <c r="AU3835" s="2"/>
      <c r="AV3835" s="2"/>
      <c r="AW3835" s="2"/>
    </row>
    <row r="3836" spans="1:49">
      <c r="A3836" s="1"/>
      <c r="C3836" s="2"/>
      <c r="D3836" s="2"/>
      <c r="E3836" s="2"/>
      <c r="J3836" s="2"/>
      <c r="K3836" s="2"/>
      <c r="L3836" s="2"/>
      <c r="M3836" s="2"/>
      <c r="N3836" s="2"/>
      <c r="O3836" s="2"/>
      <c r="P3836" s="2"/>
      <c r="Q3836" s="2"/>
      <c r="R3836" s="2"/>
      <c r="S3836" s="2"/>
      <c r="T3836" s="2"/>
      <c r="W3836" s="2"/>
      <c r="X3836" s="2"/>
      <c r="Y3836" s="2"/>
      <c r="Z3836" s="2"/>
      <c r="AA3836" s="2"/>
      <c r="AB3836" s="2"/>
      <c r="AC3836" s="4"/>
      <c r="AD3836" s="2"/>
      <c r="AE3836" s="2"/>
      <c r="AF3836" s="2"/>
      <c r="AG3836" s="2"/>
      <c r="AH3836" s="2"/>
      <c r="AI3836" s="2"/>
      <c r="AJ3836" s="2"/>
      <c r="AK3836" s="2"/>
      <c r="AL3836" s="2"/>
      <c r="AM3836" s="2"/>
      <c r="AN3836" s="2"/>
      <c r="AO3836" s="2"/>
      <c r="AP3836" s="2"/>
      <c r="AQ3836" s="2"/>
      <c r="AR3836" s="2"/>
      <c r="AS3836" s="2"/>
      <c r="AT3836" s="2"/>
      <c r="AU3836" s="2"/>
      <c r="AV3836" s="2"/>
      <c r="AW3836" s="2"/>
    </row>
    <row r="3837" spans="1:49">
      <c r="A3837" s="1"/>
      <c r="C3837" s="2"/>
      <c r="D3837" s="2"/>
      <c r="E3837" s="2"/>
      <c r="J3837" s="2"/>
      <c r="K3837" s="2"/>
      <c r="L3837" s="2"/>
      <c r="M3837" s="2"/>
      <c r="N3837" s="2"/>
      <c r="O3837" s="2"/>
      <c r="P3837" s="2"/>
      <c r="Q3837" s="2"/>
      <c r="R3837" s="2"/>
      <c r="S3837" s="2"/>
      <c r="T3837" s="2"/>
      <c r="W3837" s="2"/>
      <c r="X3837" s="2"/>
      <c r="Y3837" s="2"/>
      <c r="Z3837" s="2"/>
      <c r="AA3837" s="2"/>
      <c r="AB3837" s="2"/>
      <c r="AC3837" s="4"/>
      <c r="AD3837" s="2"/>
      <c r="AE3837" s="2"/>
      <c r="AF3837" s="2"/>
      <c r="AG3837" s="2"/>
      <c r="AH3837" s="2"/>
      <c r="AI3837" s="2"/>
      <c r="AJ3837" s="2"/>
      <c r="AK3837" s="2"/>
      <c r="AL3837" s="2"/>
      <c r="AM3837" s="2"/>
      <c r="AN3837" s="2"/>
      <c r="AO3837" s="2"/>
      <c r="AP3837" s="2"/>
      <c r="AQ3837" s="2"/>
      <c r="AR3837" s="2"/>
      <c r="AS3837" s="2"/>
      <c r="AT3837" s="2"/>
      <c r="AU3837" s="2"/>
      <c r="AV3837" s="2"/>
      <c r="AW3837" s="2"/>
    </row>
    <row r="3838" spans="1:49">
      <c r="A3838" s="1"/>
      <c r="C3838" s="2"/>
      <c r="D3838" s="2"/>
      <c r="E3838" s="2"/>
      <c r="J3838" s="2"/>
      <c r="K3838" s="2"/>
      <c r="L3838" s="2"/>
      <c r="M3838" s="2"/>
      <c r="N3838" s="2"/>
      <c r="O3838" s="2"/>
      <c r="P3838" s="2"/>
      <c r="Q3838" s="2"/>
      <c r="R3838" s="2"/>
      <c r="S3838" s="2"/>
      <c r="T3838" s="2"/>
      <c r="W3838" s="2"/>
      <c r="X3838" s="2"/>
      <c r="Y3838" s="2"/>
      <c r="Z3838" s="2"/>
      <c r="AA3838" s="2"/>
      <c r="AB3838" s="2"/>
      <c r="AC3838" s="4"/>
      <c r="AD3838" s="2"/>
      <c r="AE3838" s="2"/>
      <c r="AF3838" s="2"/>
      <c r="AG3838" s="2"/>
      <c r="AH3838" s="2"/>
      <c r="AI3838" s="2"/>
      <c r="AJ3838" s="2"/>
      <c r="AK3838" s="2"/>
      <c r="AL3838" s="2"/>
      <c r="AM3838" s="2"/>
      <c r="AN3838" s="2"/>
      <c r="AO3838" s="2"/>
      <c r="AP3838" s="2"/>
      <c r="AQ3838" s="2"/>
      <c r="AR3838" s="2"/>
      <c r="AS3838" s="2"/>
      <c r="AT3838" s="2"/>
      <c r="AU3838" s="2"/>
      <c r="AV3838" s="2"/>
      <c r="AW3838" s="2"/>
    </row>
    <row r="3839" spans="1:49">
      <c r="A3839" s="1"/>
      <c r="C3839" s="2"/>
      <c r="D3839" s="2"/>
      <c r="E3839" s="2"/>
      <c r="J3839" s="2"/>
      <c r="K3839" s="2"/>
      <c r="L3839" s="2"/>
      <c r="M3839" s="2"/>
      <c r="N3839" s="2"/>
      <c r="O3839" s="2"/>
      <c r="P3839" s="2"/>
      <c r="Q3839" s="2"/>
      <c r="R3839" s="2"/>
      <c r="S3839" s="2"/>
      <c r="T3839" s="2"/>
      <c r="W3839" s="2"/>
      <c r="X3839" s="2"/>
      <c r="Y3839" s="2"/>
      <c r="Z3839" s="2"/>
      <c r="AA3839" s="2"/>
      <c r="AB3839" s="2"/>
      <c r="AC3839" s="4"/>
      <c r="AD3839" s="2"/>
      <c r="AE3839" s="2"/>
      <c r="AF3839" s="2"/>
      <c r="AG3839" s="2"/>
      <c r="AH3839" s="2"/>
      <c r="AI3839" s="2"/>
      <c r="AJ3839" s="2"/>
      <c r="AK3839" s="2"/>
      <c r="AL3839" s="2"/>
      <c r="AM3839" s="2"/>
      <c r="AN3839" s="2"/>
      <c r="AO3839" s="2"/>
      <c r="AP3839" s="2"/>
      <c r="AQ3839" s="2"/>
      <c r="AR3839" s="2"/>
      <c r="AS3839" s="2"/>
      <c r="AT3839" s="2"/>
      <c r="AU3839" s="2"/>
      <c r="AV3839" s="2"/>
      <c r="AW3839" s="2"/>
    </row>
    <row r="3840" spans="1:49">
      <c r="A3840" s="1"/>
      <c r="C3840" s="2"/>
      <c r="D3840" s="2"/>
      <c r="E3840" s="2"/>
      <c r="J3840" s="2"/>
      <c r="K3840" s="2"/>
      <c r="L3840" s="2"/>
      <c r="M3840" s="2"/>
      <c r="N3840" s="2"/>
      <c r="O3840" s="2"/>
      <c r="P3840" s="2"/>
      <c r="Q3840" s="2"/>
      <c r="R3840" s="2"/>
      <c r="S3840" s="2"/>
      <c r="T3840" s="2"/>
      <c r="W3840" s="2"/>
      <c r="X3840" s="2"/>
      <c r="Y3840" s="2"/>
      <c r="Z3840" s="2"/>
      <c r="AA3840" s="2"/>
      <c r="AB3840" s="2"/>
      <c r="AC3840" s="4"/>
      <c r="AD3840" s="2"/>
      <c r="AE3840" s="2"/>
      <c r="AF3840" s="2"/>
      <c r="AG3840" s="2"/>
      <c r="AH3840" s="2"/>
      <c r="AI3840" s="2"/>
      <c r="AJ3840" s="2"/>
      <c r="AK3840" s="2"/>
      <c r="AL3840" s="2"/>
      <c r="AM3840" s="2"/>
      <c r="AN3840" s="2"/>
      <c r="AO3840" s="2"/>
      <c r="AP3840" s="2"/>
      <c r="AQ3840" s="2"/>
      <c r="AR3840" s="2"/>
      <c r="AS3840" s="2"/>
      <c r="AT3840" s="2"/>
      <c r="AU3840" s="2"/>
      <c r="AV3840" s="2"/>
      <c r="AW3840" s="2"/>
    </row>
    <row r="3841" spans="1:49">
      <c r="A3841" s="1"/>
      <c r="C3841" s="2"/>
      <c r="D3841" s="2"/>
      <c r="E3841" s="2"/>
      <c r="J3841" s="2"/>
      <c r="K3841" s="2"/>
      <c r="L3841" s="2"/>
      <c r="M3841" s="2"/>
      <c r="N3841" s="2"/>
      <c r="O3841" s="2"/>
      <c r="P3841" s="2"/>
      <c r="Q3841" s="2"/>
      <c r="R3841" s="2"/>
      <c r="S3841" s="2"/>
      <c r="T3841" s="2"/>
      <c r="W3841" s="2"/>
      <c r="X3841" s="2"/>
      <c r="Y3841" s="2"/>
      <c r="Z3841" s="2"/>
      <c r="AA3841" s="2"/>
      <c r="AB3841" s="2"/>
      <c r="AC3841" s="4"/>
      <c r="AD3841" s="2"/>
      <c r="AE3841" s="2"/>
      <c r="AF3841" s="2"/>
      <c r="AG3841" s="2"/>
      <c r="AH3841" s="2"/>
      <c r="AI3841" s="2"/>
      <c r="AJ3841" s="2"/>
      <c r="AK3841" s="2"/>
      <c r="AL3841" s="2"/>
      <c r="AM3841" s="2"/>
      <c r="AN3841" s="2"/>
      <c r="AO3841" s="2"/>
      <c r="AP3841" s="2"/>
      <c r="AQ3841" s="2"/>
      <c r="AR3841" s="2"/>
      <c r="AS3841" s="2"/>
      <c r="AT3841" s="2"/>
      <c r="AU3841" s="2"/>
      <c r="AV3841" s="2"/>
      <c r="AW3841" s="2"/>
    </row>
    <row r="3842" spans="1:49">
      <c r="A3842" s="1"/>
      <c r="C3842" s="2"/>
      <c r="D3842" s="2"/>
      <c r="E3842" s="2"/>
      <c r="J3842" s="2"/>
      <c r="K3842" s="2"/>
      <c r="L3842" s="2"/>
      <c r="M3842" s="2"/>
      <c r="N3842" s="2"/>
      <c r="O3842" s="2"/>
      <c r="P3842" s="2"/>
      <c r="Q3842" s="2"/>
      <c r="R3842" s="2"/>
      <c r="S3842" s="2"/>
      <c r="T3842" s="2"/>
      <c r="W3842" s="2"/>
      <c r="X3842" s="2"/>
      <c r="Y3842" s="2"/>
      <c r="Z3842" s="2"/>
      <c r="AA3842" s="2"/>
      <c r="AB3842" s="2"/>
      <c r="AC3842" s="4"/>
      <c r="AD3842" s="2"/>
      <c r="AE3842" s="2"/>
      <c r="AF3842" s="2"/>
      <c r="AG3842" s="2"/>
      <c r="AH3842" s="2"/>
      <c r="AI3842" s="2"/>
      <c r="AJ3842" s="2"/>
      <c r="AK3842" s="2"/>
      <c r="AL3842" s="2"/>
      <c r="AM3842" s="2"/>
      <c r="AN3842" s="2"/>
      <c r="AO3842" s="2"/>
      <c r="AP3842" s="2"/>
      <c r="AQ3842" s="2"/>
      <c r="AR3842" s="2"/>
      <c r="AS3842" s="2"/>
      <c r="AT3842" s="2"/>
      <c r="AU3842" s="2"/>
      <c r="AV3842" s="2"/>
      <c r="AW3842" s="2"/>
    </row>
    <row r="3843" spans="1:49">
      <c r="A3843" s="1"/>
      <c r="C3843" s="2"/>
      <c r="D3843" s="2"/>
      <c r="E3843" s="2"/>
      <c r="J3843" s="2"/>
      <c r="K3843" s="2"/>
      <c r="L3843" s="2"/>
      <c r="M3843" s="2"/>
      <c r="N3843" s="2"/>
      <c r="O3843" s="2"/>
      <c r="P3843" s="2"/>
      <c r="Q3843" s="2"/>
      <c r="R3843" s="2"/>
      <c r="S3843" s="2"/>
      <c r="T3843" s="2"/>
      <c r="W3843" s="2"/>
      <c r="X3843" s="2"/>
      <c r="Y3843" s="2"/>
      <c r="Z3843" s="2"/>
      <c r="AA3843" s="2"/>
      <c r="AB3843" s="2"/>
      <c r="AC3843" s="4"/>
      <c r="AD3843" s="2"/>
      <c r="AE3843" s="2"/>
      <c r="AF3843" s="2"/>
      <c r="AG3843" s="2"/>
      <c r="AH3843" s="2"/>
      <c r="AI3843" s="2"/>
      <c r="AJ3843" s="2"/>
      <c r="AK3843" s="2"/>
      <c r="AL3843" s="2"/>
      <c r="AM3843" s="2"/>
      <c r="AN3843" s="2"/>
      <c r="AO3843" s="2"/>
      <c r="AP3843" s="2"/>
      <c r="AQ3843" s="2"/>
      <c r="AR3843" s="2"/>
      <c r="AS3843" s="2"/>
      <c r="AT3843" s="2"/>
      <c r="AU3843" s="2"/>
      <c r="AV3843" s="2"/>
      <c r="AW3843" s="2"/>
    </row>
    <row r="3844" spans="1:49">
      <c r="A3844" s="1"/>
      <c r="C3844" s="2"/>
      <c r="D3844" s="2"/>
      <c r="E3844" s="2"/>
      <c r="J3844" s="2"/>
      <c r="K3844" s="2"/>
      <c r="L3844" s="2"/>
      <c r="M3844" s="2"/>
      <c r="N3844" s="2"/>
      <c r="O3844" s="2"/>
      <c r="P3844" s="2"/>
      <c r="Q3844" s="2"/>
      <c r="R3844" s="2"/>
      <c r="S3844" s="2"/>
      <c r="T3844" s="2"/>
      <c r="W3844" s="2"/>
      <c r="X3844" s="2"/>
      <c r="Y3844" s="2"/>
      <c r="Z3844" s="2"/>
      <c r="AA3844" s="2"/>
      <c r="AB3844" s="2"/>
      <c r="AC3844" s="4"/>
      <c r="AD3844" s="2"/>
      <c r="AE3844" s="2"/>
      <c r="AF3844" s="2"/>
      <c r="AG3844" s="2"/>
      <c r="AH3844" s="2"/>
      <c r="AI3844" s="2"/>
      <c r="AJ3844" s="2"/>
      <c r="AK3844" s="2"/>
      <c r="AL3844" s="2"/>
      <c r="AM3844" s="2"/>
      <c r="AN3844" s="2"/>
      <c r="AO3844" s="2"/>
      <c r="AP3844" s="2"/>
      <c r="AQ3844" s="2"/>
      <c r="AR3844" s="2"/>
      <c r="AS3844" s="2"/>
      <c r="AT3844" s="2"/>
      <c r="AU3844" s="2"/>
      <c r="AV3844" s="2"/>
      <c r="AW3844" s="2"/>
    </row>
    <row r="3845" spans="1:49">
      <c r="A3845" s="1"/>
      <c r="C3845" s="2"/>
      <c r="D3845" s="2"/>
      <c r="E3845" s="2"/>
      <c r="J3845" s="2"/>
      <c r="K3845" s="2"/>
      <c r="L3845" s="2"/>
      <c r="M3845" s="2"/>
      <c r="N3845" s="2"/>
      <c r="O3845" s="2"/>
      <c r="P3845" s="2"/>
      <c r="Q3845" s="2"/>
      <c r="R3845" s="2"/>
      <c r="S3845" s="2"/>
      <c r="T3845" s="2"/>
      <c r="W3845" s="2"/>
      <c r="X3845" s="2"/>
      <c r="Y3845" s="2"/>
      <c r="Z3845" s="2"/>
      <c r="AA3845" s="2"/>
      <c r="AB3845" s="2"/>
      <c r="AC3845" s="4"/>
      <c r="AD3845" s="2"/>
      <c r="AE3845" s="2"/>
      <c r="AF3845" s="2"/>
      <c r="AG3845" s="2"/>
      <c r="AH3845" s="2"/>
      <c r="AI3845" s="2"/>
      <c r="AJ3845" s="2"/>
      <c r="AK3845" s="2"/>
      <c r="AL3845" s="2"/>
      <c r="AM3845" s="2"/>
      <c r="AN3845" s="2"/>
      <c r="AO3845" s="2"/>
      <c r="AP3845" s="2"/>
      <c r="AQ3845" s="2"/>
      <c r="AR3845" s="2"/>
      <c r="AS3845" s="2"/>
      <c r="AT3845" s="2"/>
      <c r="AU3845" s="2"/>
      <c r="AV3845" s="2"/>
      <c r="AW3845" s="2"/>
    </row>
    <row r="3846" spans="1:49">
      <c r="A3846" s="1"/>
      <c r="C3846" s="2"/>
      <c r="D3846" s="2"/>
      <c r="E3846" s="2"/>
      <c r="J3846" s="2"/>
      <c r="K3846" s="2"/>
      <c r="L3846" s="2"/>
      <c r="M3846" s="2"/>
      <c r="N3846" s="2"/>
      <c r="O3846" s="2"/>
      <c r="P3846" s="2"/>
      <c r="Q3846" s="2"/>
      <c r="R3846" s="2"/>
      <c r="S3846" s="2"/>
      <c r="T3846" s="2"/>
      <c r="W3846" s="2"/>
      <c r="X3846" s="2"/>
      <c r="Y3846" s="2"/>
      <c r="Z3846" s="2"/>
      <c r="AA3846" s="2"/>
      <c r="AB3846" s="2"/>
      <c r="AC3846" s="4"/>
      <c r="AD3846" s="2"/>
      <c r="AE3846" s="2"/>
      <c r="AF3846" s="2"/>
      <c r="AG3846" s="2"/>
      <c r="AH3846" s="2"/>
      <c r="AI3846" s="2"/>
      <c r="AJ3846" s="2"/>
      <c r="AK3846" s="2"/>
      <c r="AL3846" s="2"/>
      <c r="AM3846" s="2"/>
      <c r="AN3846" s="2"/>
      <c r="AO3846" s="2"/>
      <c r="AP3846" s="2"/>
      <c r="AQ3846" s="2"/>
      <c r="AR3846" s="2"/>
      <c r="AS3846" s="2"/>
      <c r="AT3846" s="2"/>
      <c r="AU3846" s="2"/>
      <c r="AV3846" s="2"/>
      <c r="AW3846" s="2"/>
    </row>
    <row r="3847" spans="1:49">
      <c r="A3847" s="1"/>
      <c r="C3847" s="2"/>
      <c r="D3847" s="2"/>
      <c r="E3847" s="2"/>
      <c r="J3847" s="2"/>
      <c r="K3847" s="2"/>
      <c r="L3847" s="2"/>
      <c r="M3847" s="2"/>
      <c r="N3847" s="2"/>
      <c r="O3847" s="2"/>
      <c r="P3847" s="2"/>
      <c r="Q3847" s="2"/>
      <c r="R3847" s="2"/>
      <c r="S3847" s="2"/>
      <c r="T3847" s="2"/>
      <c r="W3847" s="2"/>
      <c r="X3847" s="2"/>
      <c r="Y3847" s="2"/>
      <c r="Z3847" s="2"/>
      <c r="AA3847" s="2"/>
      <c r="AB3847" s="2"/>
      <c r="AC3847" s="4"/>
      <c r="AD3847" s="2"/>
      <c r="AE3847" s="2"/>
      <c r="AF3847" s="2"/>
      <c r="AG3847" s="2"/>
      <c r="AH3847" s="2"/>
      <c r="AI3847" s="2"/>
      <c r="AJ3847" s="2"/>
      <c r="AK3847" s="2"/>
      <c r="AL3847" s="2"/>
      <c r="AM3847" s="2"/>
      <c r="AN3847" s="2"/>
      <c r="AO3847" s="2"/>
      <c r="AP3847" s="2"/>
      <c r="AQ3847" s="2"/>
      <c r="AR3847" s="2"/>
      <c r="AS3847" s="2"/>
      <c r="AT3847" s="2"/>
      <c r="AU3847" s="2"/>
      <c r="AV3847" s="2"/>
      <c r="AW3847" s="2"/>
    </row>
    <row r="3848" spans="1:49">
      <c r="A3848" s="1"/>
      <c r="C3848" s="2"/>
      <c r="D3848" s="2"/>
      <c r="E3848" s="2"/>
      <c r="J3848" s="2"/>
      <c r="K3848" s="2"/>
      <c r="L3848" s="2"/>
      <c r="M3848" s="2"/>
      <c r="N3848" s="2"/>
      <c r="O3848" s="2"/>
      <c r="P3848" s="2"/>
      <c r="Q3848" s="2"/>
      <c r="R3848" s="2"/>
      <c r="S3848" s="2"/>
      <c r="T3848" s="2"/>
      <c r="W3848" s="2"/>
      <c r="X3848" s="2"/>
      <c r="Y3848" s="2"/>
      <c r="Z3848" s="2"/>
      <c r="AA3848" s="2"/>
      <c r="AB3848" s="2"/>
      <c r="AC3848" s="4"/>
      <c r="AD3848" s="2"/>
      <c r="AE3848" s="2"/>
      <c r="AF3848" s="2"/>
      <c r="AG3848" s="2"/>
      <c r="AH3848" s="2"/>
      <c r="AI3848" s="2"/>
      <c r="AJ3848" s="2"/>
      <c r="AK3848" s="2"/>
      <c r="AL3848" s="2"/>
      <c r="AM3848" s="2"/>
      <c r="AN3848" s="2"/>
      <c r="AO3848" s="2"/>
      <c r="AP3848" s="2"/>
      <c r="AQ3848" s="2"/>
      <c r="AR3848" s="2"/>
      <c r="AS3848" s="2"/>
      <c r="AT3848" s="2"/>
      <c r="AU3848" s="2"/>
      <c r="AV3848" s="2"/>
      <c r="AW3848" s="2"/>
    </row>
    <row r="3849" spans="1:49">
      <c r="A3849" s="1"/>
      <c r="C3849" s="2"/>
      <c r="D3849" s="2"/>
      <c r="E3849" s="2"/>
      <c r="J3849" s="2"/>
      <c r="K3849" s="2"/>
      <c r="L3849" s="2"/>
      <c r="M3849" s="2"/>
      <c r="N3849" s="2"/>
      <c r="O3849" s="2"/>
      <c r="P3849" s="2"/>
      <c r="Q3849" s="2"/>
      <c r="R3849" s="2"/>
      <c r="S3849" s="2"/>
      <c r="T3849" s="2"/>
      <c r="W3849" s="2"/>
      <c r="X3849" s="2"/>
      <c r="Y3849" s="2"/>
      <c r="Z3849" s="2"/>
      <c r="AA3849" s="2"/>
      <c r="AB3849" s="2"/>
      <c r="AC3849" s="4"/>
      <c r="AD3849" s="2"/>
      <c r="AE3849" s="2"/>
      <c r="AF3849" s="2"/>
      <c r="AG3849" s="2"/>
      <c r="AH3849" s="2"/>
      <c r="AI3849" s="2"/>
      <c r="AJ3849" s="2"/>
      <c r="AK3849" s="2"/>
      <c r="AL3849" s="2"/>
      <c r="AM3849" s="2"/>
      <c r="AN3849" s="2"/>
      <c r="AO3849" s="2"/>
      <c r="AP3849" s="2"/>
      <c r="AQ3849" s="2"/>
      <c r="AR3849" s="2"/>
      <c r="AS3849" s="2"/>
      <c r="AT3849" s="2"/>
      <c r="AU3849" s="2"/>
      <c r="AV3849" s="2"/>
      <c r="AW3849" s="2"/>
    </row>
    <row r="3850" spans="1:49">
      <c r="A3850" s="1"/>
      <c r="C3850" s="2"/>
      <c r="D3850" s="2"/>
      <c r="E3850" s="2"/>
      <c r="J3850" s="2"/>
      <c r="K3850" s="2"/>
      <c r="L3850" s="2"/>
      <c r="M3850" s="2"/>
      <c r="N3850" s="2"/>
      <c r="O3850" s="2"/>
      <c r="P3850" s="2"/>
      <c r="Q3850" s="2"/>
      <c r="R3850" s="2"/>
      <c r="S3850" s="2"/>
      <c r="T3850" s="2"/>
      <c r="W3850" s="2"/>
      <c r="X3850" s="2"/>
      <c r="Y3850" s="2"/>
      <c r="Z3850" s="2"/>
      <c r="AA3850" s="2"/>
      <c r="AB3850" s="2"/>
      <c r="AC3850" s="4"/>
      <c r="AD3850" s="2"/>
      <c r="AE3850" s="2"/>
      <c r="AF3850" s="2"/>
      <c r="AG3850" s="2"/>
      <c r="AH3850" s="2"/>
      <c r="AI3850" s="2"/>
      <c r="AJ3850" s="2"/>
      <c r="AK3850" s="2"/>
      <c r="AL3850" s="2"/>
      <c r="AM3850" s="2"/>
      <c r="AN3850" s="2"/>
      <c r="AO3850" s="2"/>
      <c r="AP3850" s="2"/>
      <c r="AQ3850" s="2"/>
      <c r="AR3850" s="2"/>
      <c r="AS3850" s="2"/>
      <c r="AT3850" s="2"/>
      <c r="AU3850" s="2"/>
      <c r="AV3850" s="2"/>
      <c r="AW3850" s="2"/>
    </row>
    <row r="3851" spans="1:49">
      <c r="A3851" s="1"/>
      <c r="C3851" s="2"/>
      <c r="D3851" s="2"/>
      <c r="E3851" s="2"/>
      <c r="J3851" s="2"/>
      <c r="K3851" s="2"/>
      <c r="L3851" s="2"/>
      <c r="M3851" s="2"/>
      <c r="N3851" s="2"/>
      <c r="O3851" s="2"/>
      <c r="P3851" s="2"/>
      <c r="Q3851" s="2"/>
      <c r="R3851" s="2"/>
      <c r="S3851" s="2"/>
      <c r="T3851" s="2"/>
      <c r="W3851" s="2"/>
      <c r="X3851" s="2"/>
      <c r="Y3851" s="2"/>
      <c r="Z3851" s="2"/>
      <c r="AA3851" s="2"/>
      <c r="AB3851" s="2"/>
      <c r="AC3851" s="4"/>
      <c r="AD3851" s="2"/>
      <c r="AE3851" s="2"/>
      <c r="AF3851" s="2"/>
      <c r="AG3851" s="2"/>
      <c r="AH3851" s="2"/>
      <c r="AI3851" s="2"/>
      <c r="AJ3851" s="2"/>
      <c r="AK3851" s="2"/>
      <c r="AL3851" s="2"/>
      <c r="AM3851" s="2"/>
      <c r="AN3851" s="2"/>
      <c r="AO3851" s="2"/>
      <c r="AP3851" s="2"/>
      <c r="AQ3851" s="2"/>
      <c r="AR3851" s="2"/>
      <c r="AS3851" s="2"/>
      <c r="AT3851" s="2"/>
      <c r="AU3851" s="2"/>
      <c r="AV3851" s="2"/>
      <c r="AW3851" s="2"/>
    </row>
    <row r="3852" spans="1:49">
      <c r="A3852" s="1"/>
      <c r="C3852" s="2"/>
      <c r="D3852" s="2"/>
      <c r="E3852" s="2"/>
      <c r="J3852" s="2"/>
      <c r="K3852" s="2"/>
      <c r="L3852" s="2"/>
      <c r="M3852" s="2"/>
      <c r="N3852" s="2"/>
      <c r="O3852" s="2"/>
      <c r="P3852" s="2"/>
      <c r="Q3852" s="2"/>
      <c r="R3852" s="2"/>
      <c r="S3852" s="2"/>
      <c r="T3852" s="2"/>
      <c r="W3852" s="2"/>
      <c r="X3852" s="2"/>
      <c r="Y3852" s="2"/>
      <c r="Z3852" s="2"/>
      <c r="AA3852" s="2"/>
      <c r="AB3852" s="2"/>
      <c r="AC3852" s="4"/>
      <c r="AD3852" s="2"/>
      <c r="AE3852" s="2"/>
      <c r="AF3852" s="2"/>
      <c r="AG3852" s="2"/>
      <c r="AH3852" s="2"/>
      <c r="AI3852" s="2"/>
      <c r="AJ3852" s="2"/>
      <c r="AK3852" s="2"/>
      <c r="AL3852" s="2"/>
      <c r="AM3852" s="2"/>
      <c r="AN3852" s="2"/>
      <c r="AO3852" s="2"/>
      <c r="AP3852" s="2"/>
      <c r="AQ3852" s="2"/>
      <c r="AR3852" s="2"/>
      <c r="AS3852" s="2"/>
      <c r="AT3852" s="2"/>
      <c r="AU3852" s="2"/>
      <c r="AV3852" s="2"/>
      <c r="AW3852" s="2"/>
    </row>
    <row r="3853" spans="1:49">
      <c r="A3853" s="1"/>
      <c r="C3853" s="2"/>
      <c r="D3853" s="2"/>
      <c r="E3853" s="2"/>
      <c r="J3853" s="2"/>
      <c r="K3853" s="2"/>
      <c r="L3853" s="2"/>
      <c r="M3853" s="2"/>
      <c r="N3853" s="2"/>
      <c r="O3853" s="2"/>
      <c r="P3853" s="2"/>
      <c r="Q3853" s="2"/>
      <c r="R3853" s="2"/>
      <c r="S3853" s="2"/>
      <c r="T3853" s="2"/>
      <c r="W3853" s="2"/>
      <c r="X3853" s="2"/>
      <c r="Y3853" s="2"/>
      <c r="Z3853" s="2"/>
      <c r="AA3853" s="2"/>
      <c r="AB3853" s="2"/>
      <c r="AC3853" s="4"/>
      <c r="AD3853" s="2"/>
      <c r="AE3853" s="2"/>
      <c r="AF3853" s="2"/>
      <c r="AG3853" s="2"/>
      <c r="AH3853" s="2"/>
      <c r="AI3853" s="2"/>
      <c r="AJ3853" s="2"/>
      <c r="AK3853" s="2"/>
      <c r="AL3853" s="2"/>
      <c r="AM3853" s="2"/>
      <c r="AN3853" s="2"/>
      <c r="AO3853" s="2"/>
      <c r="AP3853" s="2"/>
      <c r="AQ3853" s="2"/>
      <c r="AR3853" s="2"/>
      <c r="AS3853" s="2"/>
      <c r="AT3853" s="2"/>
      <c r="AU3853" s="2"/>
      <c r="AV3853" s="2"/>
      <c r="AW3853" s="2"/>
    </row>
    <row r="3854" spans="1:49">
      <c r="A3854" s="1"/>
      <c r="C3854" s="2"/>
      <c r="D3854" s="2"/>
      <c r="E3854" s="2"/>
      <c r="J3854" s="2"/>
      <c r="K3854" s="2"/>
      <c r="L3854" s="2"/>
      <c r="M3854" s="2"/>
      <c r="N3854" s="2"/>
      <c r="O3854" s="2"/>
      <c r="P3854" s="2"/>
      <c r="Q3854" s="2"/>
      <c r="R3854" s="2"/>
      <c r="S3854" s="2"/>
      <c r="T3854" s="2"/>
      <c r="W3854" s="2"/>
      <c r="X3854" s="2"/>
      <c r="Y3854" s="2"/>
      <c r="Z3854" s="2"/>
      <c r="AA3854" s="2"/>
      <c r="AB3854" s="2"/>
      <c r="AC3854" s="4"/>
      <c r="AD3854" s="2"/>
      <c r="AE3854" s="2"/>
      <c r="AF3854" s="2"/>
      <c r="AG3854" s="2"/>
      <c r="AH3854" s="2"/>
      <c r="AI3854" s="2"/>
      <c r="AJ3854" s="2"/>
      <c r="AK3854" s="2"/>
      <c r="AL3854" s="2"/>
      <c r="AM3854" s="2"/>
      <c r="AN3854" s="2"/>
      <c r="AO3854" s="2"/>
      <c r="AP3854" s="2"/>
      <c r="AQ3854" s="2"/>
      <c r="AR3854" s="2"/>
      <c r="AS3854" s="2"/>
      <c r="AT3854" s="2"/>
      <c r="AU3854" s="2"/>
      <c r="AV3854" s="2"/>
      <c r="AW3854" s="2"/>
    </row>
    <row r="3855" spans="1:49">
      <c r="A3855" s="1"/>
      <c r="C3855" s="2"/>
      <c r="D3855" s="2"/>
      <c r="E3855" s="2"/>
      <c r="J3855" s="2"/>
      <c r="K3855" s="2"/>
      <c r="L3855" s="2"/>
      <c r="M3855" s="2"/>
      <c r="N3855" s="2"/>
      <c r="O3855" s="2"/>
      <c r="P3855" s="2"/>
      <c r="Q3855" s="2"/>
      <c r="R3855" s="2"/>
      <c r="S3855" s="2"/>
      <c r="T3855" s="2"/>
      <c r="W3855" s="2"/>
      <c r="X3855" s="2"/>
      <c r="Y3855" s="2"/>
      <c r="Z3855" s="2"/>
      <c r="AA3855" s="2"/>
      <c r="AB3855" s="2"/>
      <c r="AC3855" s="4"/>
      <c r="AD3855" s="2"/>
      <c r="AE3855" s="2"/>
      <c r="AF3855" s="2"/>
      <c r="AG3855" s="2"/>
      <c r="AH3855" s="2"/>
      <c r="AI3855" s="2"/>
      <c r="AJ3855" s="2"/>
      <c r="AK3855" s="2"/>
      <c r="AL3855" s="2"/>
      <c r="AM3855" s="2"/>
      <c r="AN3855" s="2"/>
      <c r="AO3855" s="2"/>
      <c r="AP3855" s="2"/>
      <c r="AQ3855" s="2"/>
      <c r="AR3855" s="2"/>
      <c r="AS3855" s="2"/>
      <c r="AT3855" s="2"/>
      <c r="AU3855" s="2"/>
      <c r="AV3855" s="2"/>
      <c r="AW3855" s="2"/>
    </row>
    <row r="3856" spans="1:49">
      <c r="A3856" s="1"/>
      <c r="C3856" s="2"/>
      <c r="D3856" s="2"/>
      <c r="E3856" s="2"/>
      <c r="J3856" s="2"/>
      <c r="K3856" s="2"/>
      <c r="L3856" s="2"/>
      <c r="M3856" s="2"/>
      <c r="N3856" s="2"/>
      <c r="O3856" s="2"/>
      <c r="P3856" s="2"/>
      <c r="Q3856" s="2"/>
      <c r="R3856" s="2"/>
      <c r="S3856" s="2"/>
      <c r="T3856" s="2"/>
      <c r="W3856" s="2"/>
      <c r="X3856" s="2"/>
      <c r="Y3856" s="2"/>
      <c r="Z3856" s="2"/>
      <c r="AA3856" s="2"/>
      <c r="AB3856" s="2"/>
      <c r="AC3856" s="4"/>
      <c r="AD3856" s="2"/>
      <c r="AE3856" s="2"/>
      <c r="AF3856" s="2"/>
      <c r="AG3856" s="2"/>
      <c r="AH3856" s="2"/>
      <c r="AI3856" s="2"/>
      <c r="AJ3856" s="2"/>
      <c r="AK3856" s="2"/>
      <c r="AL3856" s="2"/>
      <c r="AM3856" s="2"/>
      <c r="AN3856" s="2"/>
      <c r="AO3856" s="2"/>
      <c r="AP3856" s="2"/>
      <c r="AQ3856" s="2"/>
      <c r="AR3856" s="2"/>
      <c r="AS3856" s="2"/>
      <c r="AT3856" s="2"/>
      <c r="AU3856" s="2"/>
      <c r="AV3856" s="2"/>
      <c r="AW3856" s="2"/>
    </row>
    <row r="3857" spans="1:49">
      <c r="A3857" s="1"/>
      <c r="C3857" s="2"/>
      <c r="D3857" s="2"/>
      <c r="E3857" s="2"/>
      <c r="J3857" s="2"/>
      <c r="K3857" s="2"/>
      <c r="L3857" s="2"/>
      <c r="M3857" s="2"/>
      <c r="N3857" s="2"/>
      <c r="O3857" s="2"/>
      <c r="P3857" s="2"/>
      <c r="Q3857" s="2"/>
      <c r="R3857" s="2"/>
      <c r="S3857" s="2"/>
      <c r="T3857" s="2"/>
      <c r="W3857" s="2"/>
      <c r="X3857" s="2"/>
      <c r="Y3857" s="2"/>
      <c r="Z3857" s="2"/>
      <c r="AA3857" s="2"/>
      <c r="AB3857" s="2"/>
      <c r="AC3857" s="4"/>
      <c r="AD3857" s="2"/>
      <c r="AE3857" s="2"/>
      <c r="AF3857" s="2"/>
      <c r="AG3857" s="2"/>
      <c r="AH3857" s="2"/>
      <c r="AI3857" s="2"/>
      <c r="AJ3857" s="2"/>
      <c r="AK3857" s="2"/>
      <c r="AL3857" s="2"/>
      <c r="AM3857" s="2"/>
      <c r="AN3857" s="2"/>
      <c r="AO3857" s="2"/>
      <c r="AP3857" s="2"/>
      <c r="AQ3857" s="2"/>
      <c r="AR3857" s="2"/>
      <c r="AS3857" s="2"/>
      <c r="AT3857" s="2"/>
      <c r="AU3857" s="2"/>
      <c r="AV3857" s="2"/>
      <c r="AW3857" s="2"/>
    </row>
    <row r="3858" spans="1:49">
      <c r="A3858" s="1"/>
      <c r="C3858" s="2"/>
      <c r="D3858" s="2"/>
      <c r="E3858" s="2"/>
      <c r="J3858" s="2"/>
      <c r="K3858" s="2"/>
      <c r="L3858" s="2"/>
      <c r="M3858" s="2"/>
      <c r="N3858" s="2"/>
      <c r="O3858" s="2"/>
      <c r="P3858" s="2"/>
      <c r="Q3858" s="2"/>
      <c r="R3858" s="2"/>
      <c r="S3858" s="2"/>
      <c r="T3858" s="2"/>
      <c r="W3858" s="2"/>
      <c r="X3858" s="2"/>
      <c r="Y3858" s="2"/>
      <c r="Z3858" s="2"/>
      <c r="AA3858" s="2"/>
      <c r="AB3858" s="2"/>
      <c r="AC3858" s="4"/>
      <c r="AD3858" s="2"/>
      <c r="AE3858" s="2"/>
      <c r="AF3858" s="2"/>
      <c r="AG3858" s="2"/>
      <c r="AH3858" s="2"/>
      <c r="AI3858" s="2"/>
      <c r="AJ3858" s="2"/>
      <c r="AK3858" s="2"/>
      <c r="AL3858" s="2"/>
      <c r="AM3858" s="2"/>
      <c r="AN3858" s="2"/>
      <c r="AO3858" s="2"/>
      <c r="AP3858" s="2"/>
      <c r="AQ3858" s="2"/>
      <c r="AR3858" s="2"/>
      <c r="AS3858" s="2"/>
      <c r="AT3858" s="2"/>
      <c r="AU3858" s="2"/>
      <c r="AV3858" s="2"/>
      <c r="AW3858" s="2"/>
    </row>
    <row r="3859" spans="1:49">
      <c r="A3859" s="1"/>
      <c r="C3859" s="2"/>
      <c r="D3859" s="2"/>
      <c r="E3859" s="2"/>
      <c r="J3859" s="2"/>
      <c r="K3859" s="2"/>
      <c r="L3859" s="2"/>
      <c r="M3859" s="2"/>
      <c r="N3859" s="2"/>
      <c r="O3859" s="2"/>
      <c r="P3859" s="2"/>
      <c r="Q3859" s="2"/>
      <c r="R3859" s="2"/>
      <c r="S3859" s="2"/>
      <c r="T3859" s="2"/>
      <c r="W3859" s="2"/>
      <c r="X3859" s="2"/>
      <c r="Y3859" s="2"/>
      <c r="Z3859" s="2"/>
      <c r="AA3859" s="2"/>
      <c r="AB3859" s="2"/>
      <c r="AC3859" s="4"/>
      <c r="AD3859" s="2"/>
      <c r="AE3859" s="2"/>
      <c r="AF3859" s="2"/>
      <c r="AG3859" s="2"/>
      <c r="AH3859" s="2"/>
      <c r="AI3859" s="2"/>
      <c r="AJ3859" s="2"/>
      <c r="AK3859" s="2"/>
      <c r="AL3859" s="2"/>
      <c r="AM3859" s="2"/>
      <c r="AN3859" s="2"/>
      <c r="AO3859" s="2"/>
      <c r="AP3859" s="2"/>
      <c r="AQ3859" s="2"/>
      <c r="AR3859" s="2"/>
      <c r="AS3859" s="2"/>
      <c r="AT3859" s="2"/>
      <c r="AU3859" s="2"/>
      <c r="AV3859" s="2"/>
      <c r="AW3859" s="2"/>
    </row>
    <row r="3860" spans="1:49">
      <c r="A3860" s="1"/>
      <c r="C3860" s="2"/>
      <c r="D3860" s="2"/>
      <c r="E3860" s="2"/>
      <c r="J3860" s="2"/>
      <c r="K3860" s="2"/>
      <c r="L3860" s="2"/>
      <c r="M3860" s="2"/>
      <c r="N3860" s="2"/>
      <c r="O3860" s="2"/>
      <c r="P3860" s="2"/>
      <c r="Q3860" s="2"/>
      <c r="R3860" s="2"/>
      <c r="S3860" s="2"/>
      <c r="T3860" s="2"/>
      <c r="W3860" s="2"/>
      <c r="X3860" s="2"/>
      <c r="Y3860" s="2"/>
      <c r="Z3860" s="2"/>
      <c r="AA3860" s="2"/>
      <c r="AB3860" s="2"/>
      <c r="AC3860" s="4"/>
      <c r="AD3860" s="2"/>
      <c r="AE3860" s="2"/>
      <c r="AF3860" s="2"/>
      <c r="AG3860" s="2"/>
      <c r="AH3860" s="2"/>
      <c r="AI3860" s="2"/>
      <c r="AJ3860" s="2"/>
      <c r="AK3860" s="2"/>
      <c r="AL3860" s="2"/>
      <c r="AM3860" s="2"/>
      <c r="AN3860" s="2"/>
      <c r="AO3860" s="2"/>
      <c r="AP3860" s="2"/>
      <c r="AQ3860" s="2"/>
      <c r="AR3860" s="2"/>
      <c r="AS3860" s="2"/>
      <c r="AT3860" s="2"/>
      <c r="AU3860" s="2"/>
      <c r="AV3860" s="2"/>
      <c r="AW3860" s="2"/>
    </row>
    <row r="3861" spans="1:49">
      <c r="A3861" s="1"/>
      <c r="C3861" s="2"/>
      <c r="D3861" s="2"/>
      <c r="E3861" s="2"/>
      <c r="J3861" s="2"/>
      <c r="K3861" s="2"/>
      <c r="L3861" s="2"/>
      <c r="M3861" s="2"/>
      <c r="N3861" s="2"/>
      <c r="O3861" s="2"/>
      <c r="P3861" s="2"/>
      <c r="Q3861" s="2"/>
      <c r="R3861" s="2"/>
      <c r="S3861" s="2"/>
      <c r="T3861" s="2"/>
      <c r="W3861" s="2"/>
      <c r="X3861" s="2"/>
      <c r="Y3861" s="2"/>
      <c r="Z3861" s="2"/>
      <c r="AA3861" s="2"/>
      <c r="AB3861" s="2"/>
      <c r="AC3861" s="4"/>
      <c r="AD3861" s="2"/>
      <c r="AE3861" s="2"/>
      <c r="AF3861" s="2"/>
      <c r="AG3861" s="2"/>
      <c r="AH3861" s="2"/>
      <c r="AI3861" s="2"/>
      <c r="AJ3861" s="2"/>
      <c r="AK3861" s="2"/>
      <c r="AL3861" s="2"/>
      <c r="AM3861" s="2"/>
      <c r="AN3861" s="2"/>
      <c r="AO3861" s="2"/>
      <c r="AP3861" s="2"/>
      <c r="AQ3861" s="2"/>
      <c r="AR3861" s="2"/>
      <c r="AS3861" s="2"/>
      <c r="AT3861" s="2"/>
      <c r="AU3861" s="2"/>
      <c r="AV3861" s="2"/>
      <c r="AW3861" s="2"/>
    </row>
    <row r="3862" spans="1:49">
      <c r="A3862" s="1"/>
      <c r="C3862" s="2"/>
      <c r="D3862" s="2"/>
      <c r="E3862" s="2"/>
      <c r="J3862" s="2"/>
      <c r="K3862" s="2"/>
      <c r="L3862" s="2"/>
      <c r="M3862" s="2"/>
      <c r="N3862" s="2"/>
      <c r="O3862" s="2"/>
      <c r="P3862" s="2"/>
      <c r="Q3862" s="2"/>
      <c r="R3862" s="2"/>
      <c r="S3862" s="2"/>
      <c r="T3862" s="2"/>
      <c r="W3862" s="2"/>
      <c r="X3862" s="2"/>
      <c r="Y3862" s="2"/>
      <c r="Z3862" s="2"/>
      <c r="AA3862" s="2"/>
      <c r="AB3862" s="2"/>
      <c r="AC3862" s="4"/>
      <c r="AD3862" s="2"/>
      <c r="AE3862" s="2"/>
      <c r="AF3862" s="2"/>
      <c r="AG3862" s="2"/>
      <c r="AH3862" s="2"/>
      <c r="AI3862" s="2"/>
      <c r="AJ3862" s="2"/>
      <c r="AK3862" s="2"/>
      <c r="AL3862" s="2"/>
      <c r="AM3862" s="2"/>
      <c r="AN3862" s="2"/>
      <c r="AO3862" s="2"/>
      <c r="AP3862" s="2"/>
      <c r="AQ3862" s="2"/>
      <c r="AR3862" s="2"/>
      <c r="AS3862" s="2"/>
      <c r="AT3862" s="2"/>
      <c r="AU3862" s="2"/>
      <c r="AV3862" s="2"/>
      <c r="AW3862" s="2"/>
    </row>
    <row r="3863" spans="1:49">
      <c r="A3863" s="1"/>
      <c r="C3863" s="2"/>
      <c r="D3863" s="2"/>
      <c r="E3863" s="2"/>
      <c r="J3863" s="2"/>
      <c r="K3863" s="2"/>
      <c r="L3863" s="2"/>
      <c r="M3863" s="2"/>
      <c r="N3863" s="2"/>
      <c r="O3863" s="2"/>
      <c r="P3863" s="2"/>
      <c r="Q3863" s="2"/>
      <c r="R3863" s="2"/>
      <c r="S3863" s="2"/>
      <c r="T3863" s="2"/>
      <c r="W3863" s="2"/>
      <c r="X3863" s="2"/>
      <c r="Y3863" s="2"/>
      <c r="Z3863" s="2"/>
      <c r="AA3863" s="2"/>
      <c r="AB3863" s="2"/>
      <c r="AC3863" s="4"/>
      <c r="AD3863" s="2"/>
      <c r="AE3863" s="2"/>
      <c r="AF3863" s="2"/>
      <c r="AG3863" s="2"/>
      <c r="AH3863" s="2"/>
      <c r="AI3863" s="2"/>
      <c r="AJ3863" s="2"/>
      <c r="AK3863" s="2"/>
      <c r="AL3863" s="2"/>
      <c r="AM3863" s="2"/>
      <c r="AN3863" s="2"/>
      <c r="AO3863" s="2"/>
      <c r="AP3863" s="2"/>
      <c r="AQ3863" s="2"/>
      <c r="AR3863" s="2"/>
      <c r="AS3863" s="2"/>
      <c r="AT3863" s="2"/>
      <c r="AU3863" s="2"/>
      <c r="AV3863" s="2"/>
      <c r="AW3863" s="2"/>
    </row>
    <row r="3864" spans="1:49">
      <c r="A3864" s="1"/>
      <c r="C3864" s="2"/>
      <c r="D3864" s="2"/>
      <c r="E3864" s="2"/>
      <c r="J3864" s="2"/>
      <c r="K3864" s="2"/>
      <c r="L3864" s="2"/>
      <c r="M3864" s="2"/>
      <c r="N3864" s="2"/>
      <c r="O3864" s="2"/>
      <c r="P3864" s="2"/>
      <c r="Q3864" s="2"/>
      <c r="R3864" s="2"/>
      <c r="S3864" s="2"/>
      <c r="T3864" s="2"/>
      <c r="W3864" s="2"/>
      <c r="X3864" s="2"/>
      <c r="Y3864" s="2"/>
      <c r="Z3864" s="2"/>
      <c r="AA3864" s="2"/>
      <c r="AB3864" s="2"/>
      <c r="AC3864" s="4"/>
      <c r="AD3864" s="2"/>
      <c r="AE3864" s="2"/>
      <c r="AF3864" s="2"/>
      <c r="AG3864" s="2"/>
      <c r="AH3864" s="2"/>
      <c r="AI3864" s="2"/>
      <c r="AJ3864" s="2"/>
      <c r="AK3864" s="2"/>
      <c r="AL3864" s="2"/>
      <c r="AM3864" s="2"/>
      <c r="AN3864" s="2"/>
      <c r="AO3864" s="2"/>
      <c r="AP3864" s="2"/>
      <c r="AQ3864" s="2"/>
      <c r="AR3864" s="2"/>
      <c r="AS3864" s="2"/>
      <c r="AT3864" s="2"/>
      <c r="AU3864" s="2"/>
      <c r="AV3864" s="2"/>
      <c r="AW3864" s="2"/>
    </row>
    <row r="3865" spans="1:49">
      <c r="A3865" s="1"/>
      <c r="C3865" s="2"/>
      <c r="D3865" s="2"/>
      <c r="E3865" s="2"/>
      <c r="J3865" s="2"/>
      <c r="K3865" s="2"/>
      <c r="L3865" s="2"/>
      <c r="M3865" s="2"/>
      <c r="N3865" s="2"/>
      <c r="O3865" s="2"/>
      <c r="P3865" s="2"/>
      <c r="Q3865" s="2"/>
      <c r="R3865" s="2"/>
      <c r="S3865" s="2"/>
      <c r="T3865" s="2"/>
      <c r="W3865" s="2"/>
      <c r="X3865" s="2"/>
      <c r="Y3865" s="2"/>
      <c r="Z3865" s="2"/>
      <c r="AA3865" s="2"/>
      <c r="AB3865" s="2"/>
      <c r="AC3865" s="4"/>
      <c r="AD3865" s="2"/>
      <c r="AE3865" s="2"/>
      <c r="AF3865" s="2"/>
      <c r="AG3865" s="2"/>
      <c r="AH3865" s="2"/>
      <c r="AI3865" s="2"/>
      <c r="AJ3865" s="2"/>
      <c r="AK3865" s="2"/>
      <c r="AL3865" s="2"/>
      <c r="AM3865" s="2"/>
      <c r="AN3865" s="2"/>
      <c r="AO3865" s="2"/>
      <c r="AP3865" s="2"/>
      <c r="AQ3865" s="2"/>
      <c r="AR3865" s="2"/>
      <c r="AS3865" s="2"/>
      <c r="AT3865" s="2"/>
      <c r="AU3865" s="2"/>
      <c r="AV3865" s="2"/>
      <c r="AW3865" s="2"/>
    </row>
    <row r="3866" spans="1:49">
      <c r="A3866" s="1"/>
      <c r="C3866" s="2"/>
      <c r="D3866" s="2"/>
      <c r="E3866" s="2"/>
      <c r="J3866" s="2"/>
      <c r="K3866" s="2"/>
      <c r="L3866" s="2"/>
      <c r="M3866" s="2"/>
      <c r="N3866" s="2"/>
      <c r="O3866" s="2"/>
      <c r="P3866" s="2"/>
      <c r="Q3866" s="2"/>
      <c r="R3866" s="2"/>
      <c r="S3866" s="2"/>
      <c r="T3866" s="2"/>
      <c r="W3866" s="2"/>
      <c r="X3866" s="2"/>
      <c r="Y3866" s="2"/>
      <c r="Z3866" s="2"/>
      <c r="AA3866" s="2"/>
      <c r="AB3866" s="2"/>
      <c r="AC3866" s="4"/>
      <c r="AD3866" s="2"/>
      <c r="AE3866" s="2"/>
      <c r="AF3866" s="2"/>
      <c r="AG3866" s="2"/>
      <c r="AH3866" s="2"/>
      <c r="AI3866" s="2"/>
      <c r="AJ3866" s="2"/>
      <c r="AK3866" s="2"/>
      <c r="AL3866" s="2"/>
      <c r="AM3866" s="2"/>
      <c r="AN3866" s="2"/>
      <c r="AO3866" s="2"/>
      <c r="AP3866" s="2"/>
      <c r="AQ3866" s="2"/>
      <c r="AR3866" s="2"/>
      <c r="AS3866" s="2"/>
      <c r="AT3866" s="2"/>
      <c r="AU3866" s="2"/>
      <c r="AV3866" s="2"/>
      <c r="AW3866" s="2"/>
    </row>
    <row r="3867" spans="1:49">
      <c r="A3867" s="1"/>
      <c r="C3867" s="2"/>
      <c r="D3867" s="2"/>
      <c r="E3867" s="2"/>
      <c r="J3867" s="2"/>
      <c r="K3867" s="2"/>
      <c r="L3867" s="2"/>
      <c r="M3867" s="2"/>
      <c r="N3867" s="2"/>
      <c r="O3867" s="2"/>
      <c r="P3867" s="2"/>
      <c r="Q3867" s="2"/>
      <c r="R3867" s="2"/>
      <c r="S3867" s="2"/>
      <c r="T3867" s="2"/>
      <c r="W3867" s="2"/>
      <c r="X3867" s="2"/>
      <c r="Y3867" s="2"/>
      <c r="Z3867" s="2"/>
      <c r="AA3867" s="2"/>
      <c r="AB3867" s="2"/>
      <c r="AC3867" s="4"/>
      <c r="AD3867" s="2"/>
      <c r="AE3867" s="2"/>
      <c r="AF3867" s="2"/>
      <c r="AG3867" s="2"/>
      <c r="AH3867" s="2"/>
      <c r="AI3867" s="2"/>
      <c r="AJ3867" s="2"/>
      <c r="AK3867" s="2"/>
      <c r="AL3867" s="2"/>
      <c r="AM3867" s="2"/>
      <c r="AN3867" s="2"/>
      <c r="AO3867" s="2"/>
      <c r="AP3867" s="2"/>
      <c r="AQ3867" s="2"/>
      <c r="AR3867" s="2"/>
      <c r="AS3867" s="2"/>
      <c r="AT3867" s="2"/>
      <c r="AU3867" s="2"/>
      <c r="AV3867" s="2"/>
      <c r="AW3867" s="2"/>
    </row>
    <row r="3868" spans="1:49">
      <c r="A3868" s="1"/>
      <c r="C3868" s="2"/>
      <c r="D3868" s="2"/>
      <c r="E3868" s="2"/>
      <c r="J3868" s="2"/>
      <c r="K3868" s="2"/>
      <c r="L3868" s="2"/>
      <c r="M3868" s="2"/>
      <c r="N3868" s="2"/>
      <c r="O3868" s="2"/>
      <c r="P3868" s="2"/>
      <c r="Q3868" s="2"/>
      <c r="R3868" s="2"/>
      <c r="S3868" s="2"/>
      <c r="T3868" s="2"/>
      <c r="W3868" s="2"/>
      <c r="X3868" s="2"/>
      <c r="Y3868" s="2"/>
      <c r="Z3868" s="2"/>
      <c r="AA3868" s="2"/>
      <c r="AB3868" s="2"/>
      <c r="AC3868" s="4"/>
      <c r="AD3868" s="2"/>
      <c r="AE3868" s="2"/>
      <c r="AF3868" s="2"/>
      <c r="AG3868" s="2"/>
      <c r="AH3868" s="2"/>
      <c r="AI3868" s="2"/>
      <c r="AJ3868" s="2"/>
      <c r="AK3868" s="2"/>
      <c r="AL3868" s="2"/>
      <c r="AM3868" s="2"/>
      <c r="AN3868" s="2"/>
      <c r="AO3868" s="2"/>
      <c r="AP3868" s="2"/>
      <c r="AQ3868" s="2"/>
      <c r="AR3868" s="2"/>
      <c r="AS3868" s="2"/>
      <c r="AT3868" s="2"/>
      <c r="AU3868" s="2"/>
      <c r="AV3868" s="2"/>
      <c r="AW3868" s="2"/>
    </row>
    <row r="3869" spans="1:49">
      <c r="A3869" s="1"/>
      <c r="C3869" s="2"/>
      <c r="D3869" s="2"/>
      <c r="E3869" s="2"/>
      <c r="J3869" s="2"/>
      <c r="K3869" s="2"/>
      <c r="L3869" s="2"/>
      <c r="M3869" s="2"/>
      <c r="N3869" s="2"/>
      <c r="O3869" s="2"/>
      <c r="P3869" s="2"/>
      <c r="Q3869" s="2"/>
      <c r="R3869" s="2"/>
      <c r="S3869" s="2"/>
      <c r="T3869" s="2"/>
      <c r="W3869" s="2"/>
      <c r="X3869" s="2"/>
      <c r="Y3869" s="2"/>
      <c r="Z3869" s="2"/>
      <c r="AA3869" s="2"/>
      <c r="AB3869" s="2"/>
      <c r="AC3869" s="4"/>
      <c r="AD3869" s="2"/>
      <c r="AE3869" s="2"/>
      <c r="AF3869" s="2"/>
      <c r="AG3869" s="2"/>
      <c r="AH3869" s="2"/>
      <c r="AI3869" s="2"/>
      <c r="AJ3869" s="2"/>
      <c r="AK3869" s="2"/>
      <c r="AL3869" s="2"/>
      <c r="AM3869" s="2"/>
      <c r="AN3869" s="2"/>
      <c r="AO3869" s="2"/>
      <c r="AP3869" s="2"/>
      <c r="AQ3869" s="2"/>
      <c r="AR3869" s="2"/>
      <c r="AS3869" s="2"/>
      <c r="AT3869" s="2"/>
      <c r="AU3869" s="2"/>
      <c r="AV3869" s="2"/>
      <c r="AW3869" s="2"/>
    </row>
    <row r="3870" spans="1:49">
      <c r="A3870" s="1"/>
      <c r="C3870" s="2"/>
      <c r="D3870" s="2"/>
      <c r="E3870" s="2"/>
      <c r="J3870" s="2"/>
      <c r="K3870" s="2"/>
      <c r="L3870" s="2"/>
      <c r="M3870" s="2"/>
      <c r="N3870" s="2"/>
      <c r="O3870" s="2"/>
      <c r="P3870" s="2"/>
      <c r="Q3870" s="2"/>
      <c r="R3870" s="2"/>
      <c r="S3870" s="2"/>
      <c r="T3870" s="2"/>
      <c r="W3870" s="2"/>
      <c r="X3870" s="2"/>
      <c r="Y3870" s="2"/>
      <c r="Z3870" s="2"/>
      <c r="AA3870" s="2"/>
      <c r="AB3870" s="2"/>
      <c r="AC3870" s="4"/>
      <c r="AD3870" s="2"/>
      <c r="AE3870" s="2"/>
      <c r="AF3870" s="2"/>
      <c r="AG3870" s="2"/>
      <c r="AH3870" s="2"/>
      <c r="AI3870" s="2"/>
      <c r="AJ3870" s="2"/>
      <c r="AK3870" s="2"/>
      <c r="AL3870" s="2"/>
      <c r="AM3870" s="2"/>
      <c r="AN3870" s="2"/>
      <c r="AO3870" s="2"/>
      <c r="AP3870" s="2"/>
      <c r="AQ3870" s="2"/>
      <c r="AR3870" s="2"/>
      <c r="AS3870" s="2"/>
      <c r="AT3870" s="2"/>
      <c r="AU3870" s="2"/>
      <c r="AV3870" s="2"/>
      <c r="AW3870" s="2"/>
    </row>
    <row r="3871" spans="1:49">
      <c r="A3871" s="1"/>
      <c r="C3871" s="2"/>
      <c r="D3871" s="2"/>
      <c r="E3871" s="2"/>
      <c r="J3871" s="2"/>
      <c r="K3871" s="2"/>
      <c r="L3871" s="2"/>
      <c r="M3871" s="2"/>
      <c r="N3871" s="2"/>
      <c r="O3871" s="2"/>
      <c r="P3871" s="2"/>
      <c r="Q3871" s="2"/>
      <c r="R3871" s="2"/>
      <c r="S3871" s="2"/>
      <c r="T3871" s="2"/>
      <c r="W3871" s="2"/>
      <c r="X3871" s="2"/>
      <c r="Y3871" s="2"/>
      <c r="Z3871" s="2"/>
      <c r="AA3871" s="2"/>
      <c r="AB3871" s="2"/>
      <c r="AC3871" s="4"/>
      <c r="AD3871" s="2"/>
      <c r="AE3871" s="2"/>
      <c r="AF3871" s="2"/>
      <c r="AG3871" s="2"/>
      <c r="AH3871" s="2"/>
      <c r="AI3871" s="2"/>
      <c r="AJ3871" s="2"/>
      <c r="AK3871" s="2"/>
      <c r="AL3871" s="2"/>
      <c r="AM3871" s="2"/>
      <c r="AN3871" s="2"/>
      <c r="AO3871" s="2"/>
      <c r="AP3871" s="2"/>
      <c r="AQ3871" s="2"/>
      <c r="AR3871" s="2"/>
      <c r="AS3871" s="2"/>
      <c r="AT3871" s="2"/>
      <c r="AU3871" s="2"/>
      <c r="AV3871" s="2"/>
      <c r="AW3871" s="2"/>
    </row>
    <row r="3872" spans="1:49">
      <c r="A3872" s="1"/>
      <c r="C3872" s="2"/>
      <c r="D3872" s="2"/>
      <c r="E3872" s="2"/>
      <c r="J3872" s="2"/>
      <c r="K3872" s="2"/>
      <c r="L3872" s="2"/>
      <c r="M3872" s="2"/>
      <c r="N3872" s="2"/>
      <c r="O3872" s="2"/>
      <c r="P3872" s="2"/>
      <c r="Q3872" s="2"/>
      <c r="R3872" s="2"/>
      <c r="S3872" s="2"/>
      <c r="T3872" s="2"/>
      <c r="W3872" s="2"/>
      <c r="X3872" s="2"/>
      <c r="Y3872" s="2"/>
      <c r="Z3872" s="2"/>
      <c r="AA3872" s="2"/>
      <c r="AB3872" s="2"/>
      <c r="AC3872" s="4"/>
      <c r="AD3872" s="2"/>
      <c r="AE3872" s="2"/>
      <c r="AF3872" s="2"/>
      <c r="AG3872" s="2"/>
      <c r="AH3872" s="2"/>
      <c r="AI3872" s="2"/>
      <c r="AJ3872" s="2"/>
      <c r="AK3872" s="2"/>
      <c r="AL3872" s="2"/>
      <c r="AM3872" s="2"/>
      <c r="AN3872" s="2"/>
      <c r="AO3872" s="2"/>
      <c r="AP3872" s="2"/>
      <c r="AQ3872" s="2"/>
      <c r="AR3872" s="2"/>
      <c r="AS3872" s="2"/>
      <c r="AT3872" s="2"/>
      <c r="AU3872" s="2"/>
      <c r="AV3872" s="2"/>
      <c r="AW3872" s="2"/>
    </row>
    <row r="3873" spans="1:49">
      <c r="A3873" s="1"/>
      <c r="C3873" s="2"/>
      <c r="D3873" s="2"/>
      <c r="E3873" s="2"/>
      <c r="J3873" s="2"/>
      <c r="K3873" s="2"/>
      <c r="L3873" s="2"/>
      <c r="M3873" s="2"/>
      <c r="N3873" s="2"/>
      <c r="O3873" s="2"/>
      <c r="P3873" s="2"/>
      <c r="Q3873" s="2"/>
      <c r="R3873" s="2"/>
      <c r="S3873" s="2"/>
      <c r="T3873" s="2"/>
      <c r="W3873" s="2"/>
      <c r="X3873" s="2"/>
      <c r="Y3873" s="2"/>
      <c r="Z3873" s="2"/>
      <c r="AA3873" s="2"/>
      <c r="AB3873" s="2"/>
      <c r="AC3873" s="4"/>
      <c r="AD3873" s="2"/>
      <c r="AE3873" s="2"/>
      <c r="AF3873" s="2"/>
      <c r="AG3873" s="2"/>
      <c r="AH3873" s="2"/>
      <c r="AI3873" s="2"/>
      <c r="AJ3873" s="2"/>
      <c r="AK3873" s="2"/>
      <c r="AL3873" s="2"/>
      <c r="AM3873" s="2"/>
      <c r="AN3873" s="2"/>
      <c r="AO3873" s="2"/>
      <c r="AP3873" s="2"/>
      <c r="AQ3873" s="2"/>
      <c r="AR3873" s="2"/>
      <c r="AS3873" s="2"/>
      <c r="AT3873" s="2"/>
      <c r="AU3873" s="2"/>
      <c r="AV3873" s="2"/>
      <c r="AW3873" s="2"/>
    </row>
    <row r="3874" spans="1:49">
      <c r="A3874" s="1"/>
      <c r="C3874" s="2"/>
      <c r="D3874" s="2"/>
      <c r="E3874" s="2"/>
      <c r="J3874" s="2"/>
      <c r="K3874" s="2"/>
      <c r="L3874" s="2"/>
      <c r="M3874" s="2"/>
      <c r="N3874" s="2"/>
      <c r="O3874" s="2"/>
      <c r="P3874" s="2"/>
      <c r="Q3874" s="2"/>
      <c r="R3874" s="2"/>
      <c r="S3874" s="2"/>
      <c r="T3874" s="2"/>
      <c r="W3874" s="2"/>
      <c r="X3874" s="2"/>
      <c r="Y3874" s="2"/>
      <c r="Z3874" s="2"/>
      <c r="AA3874" s="2"/>
      <c r="AB3874" s="2"/>
      <c r="AC3874" s="4"/>
      <c r="AD3874" s="2"/>
      <c r="AE3874" s="2"/>
      <c r="AF3874" s="2"/>
      <c r="AG3874" s="2"/>
      <c r="AH3874" s="2"/>
      <c r="AI3874" s="2"/>
      <c r="AJ3874" s="2"/>
      <c r="AK3874" s="2"/>
      <c r="AL3874" s="2"/>
      <c r="AM3874" s="2"/>
      <c r="AN3874" s="2"/>
      <c r="AO3874" s="2"/>
      <c r="AP3874" s="2"/>
      <c r="AQ3874" s="2"/>
      <c r="AR3874" s="2"/>
      <c r="AS3874" s="2"/>
      <c r="AT3874" s="2"/>
      <c r="AU3874" s="2"/>
      <c r="AV3874" s="2"/>
      <c r="AW3874" s="2"/>
    </row>
    <row r="3875" spans="1:49">
      <c r="A3875" s="1"/>
      <c r="C3875" s="2"/>
      <c r="D3875" s="2"/>
      <c r="E3875" s="2"/>
      <c r="J3875" s="2"/>
      <c r="K3875" s="2"/>
      <c r="L3875" s="2"/>
      <c r="M3875" s="2"/>
      <c r="N3875" s="2"/>
      <c r="O3875" s="2"/>
      <c r="P3875" s="2"/>
      <c r="Q3875" s="2"/>
      <c r="R3875" s="2"/>
      <c r="S3875" s="2"/>
      <c r="T3875" s="2"/>
      <c r="W3875" s="2"/>
      <c r="X3875" s="2"/>
      <c r="Y3875" s="2"/>
      <c r="Z3875" s="2"/>
      <c r="AA3875" s="2"/>
      <c r="AB3875" s="2"/>
      <c r="AC3875" s="4"/>
      <c r="AD3875" s="2"/>
      <c r="AE3875" s="2"/>
      <c r="AF3875" s="2"/>
      <c r="AG3875" s="2"/>
      <c r="AH3875" s="2"/>
      <c r="AI3875" s="2"/>
      <c r="AJ3875" s="2"/>
      <c r="AK3875" s="2"/>
      <c r="AL3875" s="2"/>
      <c r="AM3875" s="2"/>
      <c r="AN3875" s="2"/>
      <c r="AO3875" s="2"/>
      <c r="AP3875" s="2"/>
      <c r="AQ3875" s="2"/>
      <c r="AR3875" s="2"/>
      <c r="AS3875" s="2"/>
      <c r="AT3875" s="2"/>
      <c r="AU3875" s="2"/>
      <c r="AV3875" s="2"/>
      <c r="AW3875" s="2"/>
    </row>
    <row r="3876" spans="1:49">
      <c r="A3876" s="1"/>
      <c r="C3876" s="2"/>
      <c r="D3876" s="2"/>
      <c r="E3876" s="2"/>
      <c r="J3876" s="2"/>
      <c r="K3876" s="2"/>
      <c r="L3876" s="2"/>
      <c r="M3876" s="2"/>
      <c r="N3876" s="2"/>
      <c r="O3876" s="2"/>
      <c r="P3876" s="2"/>
      <c r="Q3876" s="2"/>
      <c r="R3876" s="2"/>
      <c r="S3876" s="2"/>
      <c r="T3876" s="2"/>
      <c r="W3876" s="2"/>
      <c r="X3876" s="2"/>
      <c r="Y3876" s="2"/>
      <c r="Z3876" s="2"/>
      <c r="AA3876" s="2"/>
      <c r="AB3876" s="2"/>
      <c r="AC3876" s="4"/>
      <c r="AD3876" s="2"/>
      <c r="AE3876" s="2"/>
      <c r="AF3876" s="2"/>
      <c r="AG3876" s="2"/>
      <c r="AH3876" s="2"/>
      <c r="AI3876" s="2"/>
      <c r="AJ3876" s="2"/>
      <c r="AK3876" s="2"/>
      <c r="AL3876" s="2"/>
      <c r="AM3876" s="2"/>
      <c r="AN3876" s="2"/>
      <c r="AO3876" s="2"/>
      <c r="AP3876" s="2"/>
      <c r="AQ3876" s="2"/>
      <c r="AR3876" s="2"/>
      <c r="AS3876" s="2"/>
      <c r="AT3876" s="2"/>
      <c r="AU3876" s="2"/>
      <c r="AV3876" s="2"/>
      <c r="AW3876" s="2"/>
    </row>
    <row r="3877" spans="1:49">
      <c r="A3877" s="1"/>
      <c r="C3877" s="2"/>
      <c r="D3877" s="2"/>
      <c r="E3877" s="2"/>
      <c r="J3877" s="2"/>
      <c r="K3877" s="2"/>
      <c r="L3877" s="2"/>
      <c r="M3877" s="2"/>
      <c r="N3877" s="2"/>
      <c r="O3877" s="2"/>
      <c r="P3877" s="2"/>
      <c r="Q3877" s="2"/>
      <c r="R3877" s="2"/>
      <c r="S3877" s="2"/>
      <c r="T3877" s="2"/>
      <c r="W3877" s="2"/>
      <c r="X3877" s="2"/>
      <c r="Y3877" s="2"/>
      <c r="Z3877" s="2"/>
      <c r="AA3877" s="2"/>
      <c r="AB3877" s="2"/>
      <c r="AC3877" s="4"/>
      <c r="AD3877" s="2"/>
      <c r="AE3877" s="2"/>
      <c r="AF3877" s="2"/>
      <c r="AG3877" s="2"/>
      <c r="AH3877" s="2"/>
      <c r="AI3877" s="2"/>
      <c r="AJ3877" s="2"/>
      <c r="AK3877" s="2"/>
      <c r="AL3877" s="2"/>
      <c r="AM3877" s="2"/>
      <c r="AN3877" s="2"/>
      <c r="AO3877" s="2"/>
      <c r="AP3877" s="2"/>
      <c r="AQ3877" s="2"/>
      <c r="AR3877" s="2"/>
      <c r="AS3877" s="2"/>
      <c r="AT3877" s="2"/>
      <c r="AU3877" s="2"/>
      <c r="AV3877" s="2"/>
      <c r="AW3877" s="2"/>
    </row>
    <row r="3878" spans="1:49">
      <c r="A3878" s="1"/>
      <c r="C3878" s="2"/>
      <c r="D3878" s="2"/>
      <c r="E3878" s="2"/>
      <c r="J3878" s="2"/>
      <c r="K3878" s="2"/>
      <c r="L3878" s="2"/>
      <c r="M3878" s="2"/>
      <c r="N3878" s="2"/>
      <c r="O3878" s="2"/>
      <c r="P3878" s="2"/>
      <c r="Q3878" s="2"/>
      <c r="R3878" s="2"/>
      <c r="S3878" s="2"/>
      <c r="T3878" s="2"/>
      <c r="W3878" s="2"/>
      <c r="X3878" s="2"/>
      <c r="Y3878" s="2"/>
      <c r="Z3878" s="2"/>
      <c r="AA3878" s="2"/>
      <c r="AB3878" s="2"/>
      <c r="AC3878" s="4"/>
      <c r="AD3878" s="2"/>
      <c r="AE3878" s="2"/>
      <c r="AF3878" s="2"/>
      <c r="AG3878" s="2"/>
      <c r="AH3878" s="2"/>
      <c r="AI3878" s="2"/>
      <c r="AJ3878" s="2"/>
      <c r="AK3878" s="2"/>
      <c r="AL3878" s="2"/>
      <c r="AM3878" s="2"/>
      <c r="AN3878" s="2"/>
      <c r="AO3878" s="2"/>
      <c r="AP3878" s="2"/>
      <c r="AQ3878" s="2"/>
      <c r="AR3878" s="2"/>
      <c r="AS3878" s="2"/>
      <c r="AT3878" s="2"/>
      <c r="AU3878" s="2"/>
      <c r="AV3878" s="2"/>
      <c r="AW3878" s="2"/>
    </row>
    <row r="3879" spans="1:49">
      <c r="A3879" s="1"/>
      <c r="C3879" s="2"/>
      <c r="D3879" s="2"/>
      <c r="E3879" s="2"/>
      <c r="J3879" s="2"/>
      <c r="K3879" s="2"/>
      <c r="L3879" s="2"/>
      <c r="M3879" s="2"/>
      <c r="N3879" s="2"/>
      <c r="O3879" s="2"/>
      <c r="P3879" s="2"/>
      <c r="Q3879" s="2"/>
      <c r="R3879" s="2"/>
      <c r="S3879" s="2"/>
      <c r="T3879" s="2"/>
      <c r="W3879" s="2"/>
      <c r="X3879" s="2"/>
      <c r="Y3879" s="2"/>
      <c r="Z3879" s="2"/>
      <c r="AA3879" s="2"/>
      <c r="AB3879" s="2"/>
      <c r="AC3879" s="4"/>
      <c r="AD3879" s="2"/>
      <c r="AE3879" s="2"/>
      <c r="AF3879" s="2"/>
      <c r="AG3879" s="2"/>
      <c r="AH3879" s="2"/>
      <c r="AI3879" s="2"/>
      <c r="AJ3879" s="2"/>
      <c r="AK3879" s="2"/>
      <c r="AL3879" s="2"/>
      <c r="AM3879" s="2"/>
      <c r="AN3879" s="2"/>
      <c r="AO3879" s="2"/>
      <c r="AP3879" s="2"/>
      <c r="AQ3879" s="2"/>
      <c r="AR3879" s="2"/>
      <c r="AS3879" s="2"/>
      <c r="AT3879" s="2"/>
      <c r="AU3879" s="2"/>
      <c r="AV3879" s="2"/>
      <c r="AW3879" s="2"/>
    </row>
    <row r="3880" spans="1:49">
      <c r="A3880" s="1"/>
      <c r="C3880" s="2"/>
      <c r="D3880" s="2"/>
      <c r="E3880" s="2"/>
      <c r="J3880" s="2"/>
      <c r="K3880" s="2"/>
      <c r="L3880" s="2"/>
      <c r="M3880" s="2"/>
      <c r="N3880" s="2"/>
      <c r="O3880" s="2"/>
      <c r="P3880" s="2"/>
      <c r="Q3880" s="2"/>
      <c r="R3880" s="2"/>
      <c r="S3880" s="2"/>
      <c r="T3880" s="2"/>
      <c r="W3880" s="2"/>
      <c r="X3880" s="2"/>
      <c r="Y3880" s="2"/>
      <c r="Z3880" s="2"/>
      <c r="AA3880" s="2"/>
      <c r="AB3880" s="2"/>
      <c r="AC3880" s="4"/>
      <c r="AD3880" s="2"/>
      <c r="AE3880" s="2"/>
      <c r="AF3880" s="2"/>
      <c r="AG3880" s="2"/>
      <c r="AH3880" s="2"/>
      <c r="AI3880" s="2"/>
      <c r="AJ3880" s="2"/>
      <c r="AK3880" s="2"/>
      <c r="AL3880" s="2"/>
      <c r="AM3880" s="2"/>
      <c r="AN3880" s="2"/>
      <c r="AO3880" s="2"/>
      <c r="AP3880" s="2"/>
      <c r="AQ3880" s="2"/>
      <c r="AR3880" s="2"/>
      <c r="AS3880" s="2"/>
      <c r="AT3880" s="2"/>
      <c r="AU3880" s="2"/>
      <c r="AV3880" s="2"/>
      <c r="AW3880" s="2"/>
    </row>
    <row r="3881" spans="1:49">
      <c r="A3881" s="1"/>
      <c r="C3881" s="2"/>
      <c r="D3881" s="2"/>
      <c r="E3881" s="2"/>
      <c r="J3881" s="2"/>
      <c r="K3881" s="2"/>
      <c r="L3881" s="2"/>
      <c r="M3881" s="2"/>
      <c r="N3881" s="2"/>
      <c r="O3881" s="2"/>
      <c r="P3881" s="2"/>
      <c r="Q3881" s="2"/>
      <c r="R3881" s="2"/>
      <c r="S3881" s="2"/>
      <c r="T3881" s="2"/>
      <c r="W3881" s="2"/>
      <c r="X3881" s="2"/>
      <c r="Y3881" s="2"/>
      <c r="Z3881" s="2"/>
      <c r="AA3881" s="2"/>
      <c r="AB3881" s="2"/>
      <c r="AC3881" s="4"/>
      <c r="AD3881" s="2"/>
      <c r="AE3881" s="2"/>
      <c r="AF3881" s="2"/>
      <c r="AG3881" s="2"/>
      <c r="AH3881" s="2"/>
      <c r="AI3881" s="2"/>
      <c r="AJ3881" s="2"/>
      <c r="AK3881" s="2"/>
      <c r="AL3881" s="2"/>
      <c r="AM3881" s="2"/>
      <c r="AN3881" s="2"/>
      <c r="AO3881" s="2"/>
      <c r="AP3881" s="2"/>
      <c r="AQ3881" s="2"/>
      <c r="AR3881" s="2"/>
      <c r="AS3881" s="2"/>
      <c r="AT3881" s="2"/>
      <c r="AU3881" s="2"/>
      <c r="AV3881" s="2"/>
      <c r="AW3881" s="2"/>
    </row>
    <row r="3882" spans="1:49">
      <c r="A3882" s="1"/>
      <c r="C3882" s="2"/>
      <c r="D3882" s="2"/>
      <c r="E3882" s="2"/>
      <c r="J3882" s="2"/>
      <c r="K3882" s="2"/>
      <c r="L3882" s="2"/>
      <c r="M3882" s="2"/>
      <c r="N3882" s="2"/>
      <c r="O3882" s="2"/>
      <c r="P3882" s="2"/>
      <c r="Q3882" s="2"/>
      <c r="R3882" s="2"/>
      <c r="S3882" s="2"/>
      <c r="T3882" s="2"/>
      <c r="W3882" s="2"/>
      <c r="X3882" s="2"/>
      <c r="Y3882" s="2"/>
      <c r="Z3882" s="2"/>
      <c r="AA3882" s="2"/>
      <c r="AB3882" s="2"/>
      <c r="AC3882" s="4"/>
      <c r="AD3882" s="2"/>
      <c r="AE3882" s="2"/>
      <c r="AF3882" s="2"/>
      <c r="AG3882" s="2"/>
      <c r="AH3882" s="2"/>
      <c r="AI3882" s="2"/>
      <c r="AJ3882" s="2"/>
      <c r="AK3882" s="2"/>
      <c r="AL3882" s="2"/>
      <c r="AM3882" s="2"/>
      <c r="AN3882" s="2"/>
      <c r="AO3882" s="2"/>
      <c r="AP3882" s="2"/>
      <c r="AQ3882" s="2"/>
      <c r="AR3882" s="2"/>
      <c r="AS3882" s="2"/>
      <c r="AT3882" s="2"/>
      <c r="AU3882" s="2"/>
      <c r="AV3882" s="2"/>
      <c r="AW3882" s="2"/>
    </row>
    <row r="3883" spans="1:49">
      <c r="A3883" s="1"/>
      <c r="C3883" s="2"/>
      <c r="D3883" s="2"/>
      <c r="E3883" s="2"/>
      <c r="J3883" s="2"/>
      <c r="K3883" s="2"/>
      <c r="L3883" s="2"/>
      <c r="M3883" s="2"/>
      <c r="N3883" s="2"/>
      <c r="O3883" s="2"/>
      <c r="P3883" s="2"/>
      <c r="Q3883" s="2"/>
      <c r="R3883" s="2"/>
      <c r="S3883" s="2"/>
      <c r="T3883" s="2"/>
      <c r="W3883" s="2"/>
      <c r="X3883" s="2"/>
      <c r="Y3883" s="2"/>
      <c r="Z3883" s="2"/>
      <c r="AA3883" s="2"/>
      <c r="AB3883" s="2"/>
      <c r="AC3883" s="4"/>
      <c r="AD3883" s="2"/>
      <c r="AE3883" s="2"/>
      <c r="AF3883" s="2"/>
      <c r="AG3883" s="2"/>
      <c r="AH3883" s="2"/>
      <c r="AI3883" s="2"/>
      <c r="AJ3883" s="2"/>
      <c r="AK3883" s="2"/>
      <c r="AL3883" s="2"/>
      <c r="AM3883" s="2"/>
      <c r="AN3883" s="2"/>
      <c r="AO3883" s="2"/>
      <c r="AP3883" s="2"/>
      <c r="AQ3883" s="2"/>
      <c r="AR3883" s="2"/>
      <c r="AS3883" s="2"/>
      <c r="AT3883" s="2"/>
      <c r="AU3883" s="2"/>
      <c r="AV3883" s="2"/>
      <c r="AW3883" s="2"/>
    </row>
    <row r="3884" spans="1:49">
      <c r="A3884" s="1"/>
      <c r="C3884" s="2"/>
      <c r="D3884" s="2"/>
      <c r="E3884" s="2"/>
      <c r="J3884" s="2"/>
      <c r="K3884" s="2"/>
      <c r="L3884" s="2"/>
      <c r="M3884" s="2"/>
      <c r="N3884" s="2"/>
      <c r="O3884" s="2"/>
      <c r="P3884" s="2"/>
      <c r="Q3884" s="2"/>
      <c r="R3884" s="2"/>
      <c r="S3884" s="2"/>
      <c r="T3884" s="2"/>
      <c r="W3884" s="2"/>
      <c r="X3884" s="2"/>
      <c r="Y3884" s="2"/>
      <c r="Z3884" s="2"/>
      <c r="AA3884" s="2"/>
      <c r="AB3884" s="2"/>
      <c r="AC3884" s="4"/>
      <c r="AD3884" s="2"/>
      <c r="AE3884" s="2"/>
      <c r="AF3884" s="2"/>
      <c r="AG3884" s="2"/>
      <c r="AH3884" s="2"/>
      <c r="AI3884" s="2"/>
      <c r="AJ3884" s="2"/>
      <c r="AK3884" s="2"/>
      <c r="AL3884" s="2"/>
      <c r="AM3884" s="2"/>
      <c r="AN3884" s="2"/>
      <c r="AO3884" s="2"/>
      <c r="AP3884" s="2"/>
      <c r="AQ3884" s="2"/>
      <c r="AR3884" s="2"/>
      <c r="AS3884" s="2"/>
      <c r="AT3884" s="2"/>
      <c r="AU3884" s="2"/>
      <c r="AV3884" s="2"/>
      <c r="AW3884" s="2"/>
    </row>
    <row r="3885" spans="1:49">
      <c r="A3885" s="1"/>
      <c r="C3885" s="2"/>
      <c r="D3885" s="2"/>
      <c r="E3885" s="2"/>
      <c r="J3885" s="2"/>
      <c r="K3885" s="2"/>
      <c r="L3885" s="2"/>
      <c r="M3885" s="2"/>
      <c r="N3885" s="2"/>
      <c r="O3885" s="2"/>
      <c r="P3885" s="2"/>
      <c r="Q3885" s="2"/>
      <c r="R3885" s="2"/>
      <c r="S3885" s="2"/>
      <c r="T3885" s="2"/>
      <c r="W3885" s="2"/>
      <c r="X3885" s="2"/>
      <c r="Y3885" s="2"/>
      <c r="Z3885" s="2"/>
      <c r="AA3885" s="2"/>
      <c r="AB3885" s="2"/>
      <c r="AC3885" s="4"/>
      <c r="AD3885" s="2"/>
      <c r="AE3885" s="2"/>
      <c r="AF3885" s="2"/>
      <c r="AG3885" s="2"/>
      <c r="AH3885" s="2"/>
      <c r="AI3885" s="2"/>
      <c r="AJ3885" s="2"/>
      <c r="AK3885" s="2"/>
      <c r="AL3885" s="2"/>
      <c r="AM3885" s="2"/>
      <c r="AN3885" s="2"/>
      <c r="AO3885" s="2"/>
      <c r="AP3885" s="2"/>
      <c r="AQ3885" s="2"/>
      <c r="AR3885" s="2"/>
      <c r="AS3885" s="2"/>
      <c r="AT3885" s="2"/>
      <c r="AU3885" s="2"/>
      <c r="AV3885" s="2"/>
      <c r="AW3885" s="2"/>
    </row>
    <row r="3886" spans="1:49">
      <c r="A3886" s="1"/>
      <c r="C3886" s="2"/>
      <c r="D3886" s="2"/>
      <c r="E3886" s="2"/>
      <c r="J3886" s="2"/>
      <c r="K3886" s="2"/>
      <c r="L3886" s="2"/>
      <c r="M3886" s="2"/>
      <c r="N3886" s="2"/>
      <c r="O3886" s="2"/>
      <c r="P3886" s="2"/>
      <c r="Q3886" s="2"/>
      <c r="R3886" s="2"/>
      <c r="S3886" s="2"/>
      <c r="T3886" s="2"/>
      <c r="W3886" s="2"/>
      <c r="X3886" s="2"/>
      <c r="Y3886" s="2"/>
      <c r="Z3886" s="2"/>
      <c r="AA3886" s="2"/>
      <c r="AB3886" s="2"/>
      <c r="AC3886" s="4"/>
      <c r="AD3886" s="2"/>
      <c r="AE3886" s="2"/>
      <c r="AF3886" s="2"/>
      <c r="AG3886" s="2"/>
      <c r="AH3886" s="2"/>
      <c r="AI3886" s="2"/>
      <c r="AJ3886" s="2"/>
      <c r="AK3886" s="2"/>
      <c r="AL3886" s="2"/>
      <c r="AM3886" s="2"/>
      <c r="AN3886" s="2"/>
      <c r="AO3886" s="2"/>
      <c r="AP3886" s="2"/>
      <c r="AQ3886" s="2"/>
      <c r="AR3886" s="2"/>
      <c r="AS3886" s="2"/>
      <c r="AT3886" s="2"/>
      <c r="AU3886" s="2"/>
      <c r="AV3886" s="2"/>
      <c r="AW3886" s="2"/>
    </row>
    <row r="3887" spans="1:49">
      <c r="A3887" s="1"/>
      <c r="C3887" s="2"/>
      <c r="D3887" s="2"/>
      <c r="E3887" s="2"/>
      <c r="J3887" s="2"/>
      <c r="K3887" s="2"/>
      <c r="L3887" s="2"/>
      <c r="M3887" s="2"/>
      <c r="N3887" s="2"/>
      <c r="O3887" s="2"/>
      <c r="P3887" s="2"/>
      <c r="Q3887" s="2"/>
      <c r="R3887" s="2"/>
      <c r="S3887" s="2"/>
      <c r="T3887" s="2"/>
      <c r="W3887" s="2"/>
      <c r="X3887" s="2"/>
      <c r="Y3887" s="2"/>
      <c r="Z3887" s="2"/>
      <c r="AA3887" s="2"/>
      <c r="AB3887" s="2"/>
      <c r="AC3887" s="4"/>
      <c r="AD3887" s="2"/>
      <c r="AE3887" s="2"/>
      <c r="AF3887" s="2"/>
      <c r="AG3887" s="2"/>
      <c r="AH3887" s="2"/>
      <c r="AI3887" s="2"/>
      <c r="AJ3887" s="2"/>
      <c r="AK3887" s="2"/>
      <c r="AL3887" s="2"/>
      <c r="AM3887" s="2"/>
      <c r="AN3887" s="2"/>
      <c r="AO3887" s="2"/>
      <c r="AP3887" s="2"/>
      <c r="AQ3887" s="2"/>
      <c r="AR3887" s="2"/>
      <c r="AS3887" s="2"/>
      <c r="AT3887" s="2"/>
      <c r="AU3887" s="2"/>
      <c r="AV3887" s="2"/>
      <c r="AW3887" s="2"/>
    </row>
    <row r="3888" spans="1:49">
      <c r="A3888" s="1"/>
      <c r="C3888" s="2"/>
      <c r="D3888" s="2"/>
      <c r="E3888" s="2"/>
      <c r="J3888" s="2"/>
      <c r="K3888" s="2"/>
      <c r="L3888" s="2"/>
      <c r="M3888" s="2"/>
      <c r="N3888" s="2"/>
      <c r="O3888" s="2"/>
      <c r="P3888" s="2"/>
      <c r="Q3888" s="2"/>
      <c r="R3888" s="2"/>
      <c r="S3888" s="2"/>
      <c r="T3888" s="2"/>
      <c r="W3888" s="2"/>
      <c r="X3888" s="2"/>
      <c r="Y3888" s="2"/>
      <c r="Z3888" s="2"/>
      <c r="AA3888" s="2"/>
      <c r="AB3888" s="2"/>
      <c r="AC3888" s="4"/>
      <c r="AD3888" s="2"/>
      <c r="AE3888" s="2"/>
      <c r="AF3888" s="2"/>
      <c r="AG3888" s="2"/>
      <c r="AH3888" s="2"/>
      <c r="AI3888" s="2"/>
      <c r="AJ3888" s="2"/>
      <c r="AK3888" s="2"/>
      <c r="AL3888" s="2"/>
      <c r="AM3888" s="2"/>
      <c r="AN3888" s="2"/>
      <c r="AO3888" s="2"/>
      <c r="AP3888" s="2"/>
      <c r="AQ3888" s="2"/>
      <c r="AR3888" s="2"/>
      <c r="AS3888" s="2"/>
      <c r="AT3888" s="2"/>
      <c r="AU3888" s="2"/>
      <c r="AV3888" s="2"/>
      <c r="AW3888" s="2"/>
    </row>
    <row r="3889" spans="1:49">
      <c r="A3889" s="1"/>
      <c r="C3889" s="2"/>
      <c r="D3889" s="2"/>
      <c r="E3889" s="2"/>
      <c r="J3889" s="2"/>
      <c r="K3889" s="2"/>
      <c r="L3889" s="2"/>
      <c r="M3889" s="2"/>
      <c r="N3889" s="2"/>
      <c r="O3889" s="2"/>
      <c r="P3889" s="2"/>
      <c r="Q3889" s="2"/>
      <c r="R3889" s="2"/>
      <c r="S3889" s="2"/>
      <c r="T3889" s="2"/>
      <c r="W3889" s="2"/>
      <c r="X3889" s="2"/>
      <c r="Y3889" s="2"/>
      <c r="Z3889" s="2"/>
      <c r="AA3889" s="2"/>
      <c r="AB3889" s="2"/>
      <c r="AC3889" s="4"/>
      <c r="AD3889" s="2"/>
      <c r="AE3889" s="2"/>
      <c r="AF3889" s="2"/>
      <c r="AG3889" s="2"/>
      <c r="AH3889" s="2"/>
      <c r="AI3889" s="2"/>
      <c r="AJ3889" s="2"/>
      <c r="AK3889" s="2"/>
      <c r="AL3889" s="2"/>
      <c r="AM3889" s="2"/>
      <c r="AN3889" s="2"/>
      <c r="AO3889" s="2"/>
      <c r="AP3889" s="2"/>
      <c r="AQ3889" s="2"/>
      <c r="AR3889" s="2"/>
      <c r="AS3889" s="2"/>
      <c r="AT3889" s="2"/>
      <c r="AU3889" s="2"/>
      <c r="AV3889" s="2"/>
      <c r="AW3889" s="2"/>
    </row>
    <row r="3890" spans="1:49">
      <c r="A3890" s="1"/>
      <c r="C3890" s="2"/>
      <c r="D3890" s="2"/>
      <c r="E3890" s="2"/>
      <c r="J3890" s="2"/>
      <c r="K3890" s="2"/>
      <c r="L3890" s="2"/>
      <c r="M3890" s="2"/>
      <c r="N3890" s="2"/>
      <c r="O3890" s="2"/>
      <c r="P3890" s="2"/>
      <c r="Q3890" s="2"/>
      <c r="R3890" s="2"/>
      <c r="S3890" s="2"/>
      <c r="T3890" s="2"/>
      <c r="W3890" s="2"/>
      <c r="X3890" s="2"/>
      <c r="Y3890" s="2"/>
      <c r="Z3890" s="2"/>
      <c r="AA3890" s="2"/>
      <c r="AB3890" s="2"/>
      <c r="AC3890" s="4"/>
      <c r="AD3890" s="2"/>
      <c r="AE3890" s="2"/>
      <c r="AF3890" s="2"/>
      <c r="AG3890" s="2"/>
      <c r="AH3890" s="2"/>
      <c r="AI3890" s="2"/>
      <c r="AJ3890" s="2"/>
      <c r="AK3890" s="2"/>
      <c r="AL3890" s="2"/>
      <c r="AM3890" s="2"/>
      <c r="AN3890" s="2"/>
      <c r="AO3890" s="2"/>
      <c r="AP3890" s="2"/>
      <c r="AQ3890" s="2"/>
      <c r="AR3890" s="2"/>
      <c r="AS3890" s="2"/>
      <c r="AT3890" s="2"/>
      <c r="AU3890" s="2"/>
      <c r="AV3890" s="2"/>
      <c r="AW3890" s="2"/>
    </row>
    <row r="3891" spans="1:49">
      <c r="A3891" s="1"/>
      <c r="C3891" s="2"/>
      <c r="D3891" s="2"/>
      <c r="E3891" s="2"/>
      <c r="J3891" s="2"/>
      <c r="K3891" s="2"/>
      <c r="L3891" s="2"/>
      <c r="M3891" s="2"/>
      <c r="N3891" s="2"/>
      <c r="O3891" s="2"/>
      <c r="P3891" s="2"/>
      <c r="Q3891" s="2"/>
      <c r="R3891" s="2"/>
      <c r="S3891" s="2"/>
      <c r="T3891" s="2"/>
      <c r="W3891" s="2"/>
      <c r="X3891" s="2"/>
      <c r="Y3891" s="2"/>
      <c r="Z3891" s="2"/>
      <c r="AA3891" s="2"/>
      <c r="AB3891" s="2"/>
      <c r="AC3891" s="4"/>
      <c r="AD3891" s="2"/>
      <c r="AE3891" s="2"/>
      <c r="AF3891" s="2"/>
      <c r="AG3891" s="2"/>
      <c r="AH3891" s="2"/>
      <c r="AI3891" s="2"/>
      <c r="AJ3891" s="2"/>
      <c r="AK3891" s="2"/>
      <c r="AL3891" s="2"/>
      <c r="AM3891" s="2"/>
      <c r="AN3891" s="2"/>
      <c r="AO3891" s="2"/>
      <c r="AP3891" s="2"/>
      <c r="AQ3891" s="2"/>
      <c r="AR3891" s="2"/>
      <c r="AS3891" s="2"/>
      <c r="AT3891" s="2"/>
      <c r="AU3891" s="2"/>
      <c r="AV3891" s="2"/>
      <c r="AW3891" s="2"/>
    </row>
    <row r="3892" spans="1:49">
      <c r="A3892" s="1"/>
      <c r="C3892" s="2"/>
      <c r="D3892" s="2"/>
      <c r="E3892" s="2"/>
      <c r="J3892" s="2"/>
      <c r="K3892" s="2"/>
      <c r="L3892" s="2"/>
      <c r="M3892" s="2"/>
      <c r="N3892" s="2"/>
      <c r="O3892" s="2"/>
      <c r="P3892" s="2"/>
      <c r="Q3892" s="2"/>
      <c r="R3892" s="2"/>
      <c r="S3892" s="2"/>
      <c r="T3892" s="2"/>
      <c r="W3892" s="2"/>
      <c r="X3892" s="2"/>
      <c r="Y3892" s="2"/>
      <c r="Z3892" s="2"/>
      <c r="AA3892" s="2"/>
      <c r="AB3892" s="2"/>
      <c r="AC3892" s="4"/>
      <c r="AD3892" s="2"/>
      <c r="AE3892" s="2"/>
      <c r="AF3892" s="2"/>
      <c r="AG3892" s="2"/>
      <c r="AH3892" s="2"/>
      <c r="AI3892" s="2"/>
      <c r="AJ3892" s="2"/>
      <c r="AK3892" s="2"/>
      <c r="AL3892" s="2"/>
      <c r="AM3892" s="2"/>
      <c r="AN3892" s="2"/>
      <c r="AO3892" s="2"/>
      <c r="AP3892" s="2"/>
      <c r="AQ3892" s="2"/>
      <c r="AR3892" s="2"/>
      <c r="AS3892" s="2"/>
      <c r="AT3892" s="2"/>
      <c r="AU3892" s="2"/>
      <c r="AV3892" s="2"/>
      <c r="AW3892" s="2"/>
    </row>
    <row r="3893" spans="1:49">
      <c r="A3893" s="1"/>
      <c r="C3893" s="2"/>
      <c r="D3893" s="2"/>
      <c r="E3893" s="2"/>
      <c r="J3893" s="2"/>
      <c r="K3893" s="2"/>
      <c r="L3893" s="2"/>
      <c r="M3893" s="2"/>
      <c r="N3893" s="2"/>
      <c r="O3893" s="2"/>
      <c r="P3893" s="2"/>
      <c r="Q3893" s="2"/>
      <c r="R3893" s="2"/>
      <c r="S3893" s="2"/>
      <c r="T3893" s="2"/>
      <c r="W3893" s="2"/>
      <c r="X3893" s="2"/>
      <c r="Y3893" s="2"/>
      <c r="Z3893" s="2"/>
      <c r="AA3893" s="2"/>
      <c r="AB3893" s="2"/>
      <c r="AC3893" s="4"/>
      <c r="AD3893" s="2"/>
      <c r="AE3893" s="2"/>
      <c r="AF3893" s="2"/>
      <c r="AG3893" s="2"/>
      <c r="AH3893" s="2"/>
      <c r="AI3893" s="2"/>
      <c r="AJ3893" s="2"/>
      <c r="AK3893" s="2"/>
      <c r="AL3893" s="2"/>
      <c r="AM3893" s="2"/>
      <c r="AN3893" s="2"/>
      <c r="AO3893" s="2"/>
      <c r="AP3893" s="2"/>
      <c r="AQ3893" s="2"/>
      <c r="AR3893" s="2"/>
      <c r="AS3893" s="2"/>
      <c r="AT3893" s="2"/>
      <c r="AU3893" s="2"/>
      <c r="AV3893" s="2"/>
      <c r="AW3893" s="2"/>
    </row>
    <row r="3894" spans="1:49">
      <c r="A3894" s="1"/>
      <c r="C3894" s="2"/>
      <c r="D3894" s="2"/>
      <c r="E3894" s="2"/>
      <c r="J3894" s="2"/>
      <c r="K3894" s="2"/>
      <c r="L3894" s="2"/>
      <c r="M3894" s="2"/>
      <c r="N3894" s="2"/>
      <c r="O3894" s="2"/>
      <c r="P3894" s="2"/>
      <c r="Q3894" s="2"/>
      <c r="R3894" s="2"/>
      <c r="S3894" s="2"/>
      <c r="T3894" s="2"/>
      <c r="W3894" s="2"/>
      <c r="X3894" s="2"/>
      <c r="Y3894" s="2"/>
      <c r="Z3894" s="2"/>
      <c r="AA3894" s="2"/>
      <c r="AB3894" s="2"/>
      <c r="AC3894" s="4"/>
      <c r="AD3894" s="2"/>
      <c r="AE3894" s="2"/>
      <c r="AF3894" s="2"/>
      <c r="AG3894" s="2"/>
      <c r="AH3894" s="2"/>
      <c r="AI3894" s="2"/>
      <c r="AJ3894" s="2"/>
      <c r="AK3894" s="2"/>
      <c r="AL3894" s="2"/>
      <c r="AM3894" s="2"/>
      <c r="AN3894" s="2"/>
      <c r="AO3894" s="2"/>
      <c r="AP3894" s="2"/>
      <c r="AQ3894" s="2"/>
      <c r="AR3894" s="2"/>
      <c r="AS3894" s="2"/>
      <c r="AT3894" s="2"/>
      <c r="AU3894" s="2"/>
      <c r="AV3894" s="2"/>
      <c r="AW3894" s="2"/>
    </row>
    <row r="3895" spans="1:49">
      <c r="A3895" s="1"/>
      <c r="C3895" s="2"/>
      <c r="D3895" s="2"/>
      <c r="E3895" s="2"/>
      <c r="J3895" s="2"/>
      <c r="K3895" s="2"/>
      <c r="L3895" s="2"/>
      <c r="M3895" s="2"/>
      <c r="N3895" s="2"/>
      <c r="O3895" s="2"/>
      <c r="P3895" s="2"/>
      <c r="Q3895" s="2"/>
      <c r="R3895" s="2"/>
      <c r="S3895" s="2"/>
      <c r="T3895" s="2"/>
      <c r="W3895" s="2"/>
      <c r="X3895" s="2"/>
      <c r="Y3895" s="2"/>
      <c r="Z3895" s="2"/>
      <c r="AA3895" s="2"/>
      <c r="AB3895" s="2"/>
      <c r="AC3895" s="4"/>
      <c r="AD3895" s="2"/>
      <c r="AE3895" s="2"/>
      <c r="AF3895" s="2"/>
      <c r="AG3895" s="2"/>
      <c r="AH3895" s="2"/>
      <c r="AI3895" s="2"/>
      <c r="AJ3895" s="2"/>
      <c r="AK3895" s="2"/>
      <c r="AL3895" s="2"/>
      <c r="AM3895" s="2"/>
      <c r="AN3895" s="2"/>
      <c r="AO3895" s="2"/>
      <c r="AP3895" s="2"/>
      <c r="AQ3895" s="2"/>
      <c r="AR3895" s="2"/>
      <c r="AS3895" s="2"/>
      <c r="AT3895" s="2"/>
      <c r="AU3895" s="2"/>
      <c r="AV3895" s="2"/>
      <c r="AW3895" s="2"/>
    </row>
    <row r="3896" spans="1:49">
      <c r="A3896" s="1"/>
      <c r="C3896" s="2"/>
      <c r="D3896" s="2"/>
      <c r="E3896" s="2"/>
      <c r="J3896" s="2"/>
      <c r="K3896" s="2"/>
      <c r="L3896" s="2"/>
      <c r="M3896" s="2"/>
      <c r="N3896" s="2"/>
      <c r="O3896" s="2"/>
      <c r="P3896" s="2"/>
      <c r="Q3896" s="2"/>
      <c r="R3896" s="2"/>
      <c r="S3896" s="2"/>
      <c r="T3896" s="2"/>
      <c r="W3896" s="2"/>
      <c r="X3896" s="2"/>
      <c r="Y3896" s="2"/>
      <c r="Z3896" s="2"/>
      <c r="AA3896" s="2"/>
      <c r="AB3896" s="2"/>
      <c r="AC3896" s="4"/>
      <c r="AD3896" s="2"/>
      <c r="AE3896" s="2"/>
      <c r="AF3896" s="2"/>
      <c r="AG3896" s="2"/>
      <c r="AH3896" s="2"/>
      <c r="AI3896" s="2"/>
      <c r="AJ3896" s="2"/>
      <c r="AK3896" s="2"/>
      <c r="AL3896" s="2"/>
      <c r="AM3896" s="2"/>
      <c r="AN3896" s="2"/>
      <c r="AO3896" s="2"/>
      <c r="AP3896" s="2"/>
      <c r="AQ3896" s="2"/>
      <c r="AR3896" s="2"/>
      <c r="AS3896" s="2"/>
      <c r="AT3896" s="2"/>
      <c r="AU3896" s="2"/>
      <c r="AV3896" s="2"/>
      <c r="AW3896" s="2"/>
    </row>
    <row r="3897" spans="1:49">
      <c r="A3897" s="1"/>
      <c r="C3897" s="2"/>
      <c r="D3897" s="2"/>
      <c r="E3897" s="2"/>
      <c r="J3897" s="2"/>
      <c r="K3897" s="2"/>
      <c r="L3897" s="2"/>
      <c r="M3897" s="2"/>
      <c r="N3897" s="2"/>
      <c r="O3897" s="2"/>
      <c r="P3897" s="2"/>
      <c r="Q3897" s="2"/>
      <c r="R3897" s="2"/>
      <c r="S3897" s="2"/>
      <c r="T3897" s="2"/>
      <c r="W3897" s="2"/>
      <c r="X3897" s="2"/>
      <c r="Y3897" s="2"/>
      <c r="Z3897" s="2"/>
      <c r="AA3897" s="2"/>
      <c r="AB3897" s="2"/>
      <c r="AC3897" s="4"/>
      <c r="AD3897" s="2"/>
      <c r="AE3897" s="2"/>
      <c r="AF3897" s="2"/>
      <c r="AG3897" s="2"/>
      <c r="AH3897" s="2"/>
      <c r="AI3897" s="2"/>
      <c r="AJ3897" s="2"/>
      <c r="AK3897" s="2"/>
      <c r="AL3897" s="2"/>
      <c r="AM3897" s="2"/>
      <c r="AN3897" s="2"/>
      <c r="AO3897" s="2"/>
      <c r="AP3897" s="2"/>
      <c r="AQ3897" s="2"/>
      <c r="AR3897" s="2"/>
      <c r="AS3897" s="2"/>
      <c r="AT3897" s="2"/>
      <c r="AU3897" s="2"/>
      <c r="AV3897" s="2"/>
      <c r="AW3897" s="2"/>
    </row>
    <row r="3898" spans="1:49">
      <c r="C3898" s="2"/>
      <c r="D3898" s="2"/>
      <c r="E3898" s="2"/>
      <c r="J3898" s="2"/>
      <c r="K3898" s="2"/>
      <c r="L3898" s="2"/>
      <c r="M3898" s="2"/>
      <c r="N3898" s="2"/>
      <c r="O3898" s="2"/>
      <c r="P3898" s="2"/>
      <c r="Q3898" s="2"/>
      <c r="R3898" s="2"/>
      <c r="S3898" s="2"/>
      <c r="T3898" s="2"/>
      <c r="W3898" s="2"/>
      <c r="X3898" s="2"/>
      <c r="Y3898" s="2"/>
      <c r="Z3898" s="2"/>
      <c r="AA3898" s="2"/>
      <c r="AB3898" s="2"/>
      <c r="AC3898" s="4"/>
      <c r="AD3898" s="2"/>
      <c r="AE3898" s="2"/>
      <c r="AF3898" s="2"/>
      <c r="AG3898" s="2"/>
      <c r="AH3898" s="2"/>
      <c r="AI3898" s="2"/>
      <c r="AJ3898" s="2"/>
      <c r="AK3898" s="2"/>
      <c r="AL3898" s="2"/>
      <c r="AM3898" s="2"/>
      <c r="AN3898" s="2"/>
      <c r="AO3898" s="2"/>
      <c r="AP3898" s="2"/>
      <c r="AQ3898" s="2"/>
      <c r="AR3898" s="2"/>
      <c r="AS3898" s="2"/>
      <c r="AT3898" s="2"/>
      <c r="AU3898" s="2"/>
      <c r="AV3898" s="2"/>
      <c r="AW3898" s="2"/>
    </row>
  </sheetData>
  <mergeCells count="123">
    <mergeCell ref="AV160:AX160"/>
    <mergeCell ref="AV153:AX153"/>
    <mergeCell ref="AM160:AO160"/>
    <mergeCell ref="AS152:AU152"/>
    <mergeCell ref="AS153:AU153"/>
    <mergeCell ref="AM153:AO153"/>
    <mergeCell ref="AV152:AX152"/>
    <mergeCell ref="X153:Z153"/>
    <mergeCell ref="X160:Z160"/>
    <mergeCell ref="AD160:AF160"/>
    <mergeCell ref="AT38:AT42"/>
    <mergeCell ref="AP153:AR153"/>
    <mergeCell ref="AS160:AU160"/>
    <mergeCell ref="AP160:AR160"/>
    <mergeCell ref="AA153:AC153"/>
    <mergeCell ref="AD153:AF153"/>
    <mergeCell ref="AG153:AI153"/>
    <mergeCell ref="S173:W173"/>
    <mergeCell ref="AJ153:AL153"/>
    <mergeCell ref="AA160:AC160"/>
    <mergeCell ref="U160:W160"/>
    <mergeCell ref="S172:W172"/>
    <mergeCell ref="U153:W153"/>
    <mergeCell ref="AJ160:AL160"/>
    <mergeCell ref="AG160:AI160"/>
    <mergeCell ref="X152:Z152"/>
    <mergeCell ref="AA152:AC152"/>
    <mergeCell ref="AN38:AN42"/>
    <mergeCell ref="AD152:AF152"/>
    <mergeCell ref="AF38:AF42"/>
    <mergeCell ref="AD38:AD42"/>
    <mergeCell ref="AM152:AO152"/>
    <mergeCell ref="AM38:AM42"/>
    <mergeCell ref="AA38:AA42"/>
    <mergeCell ref="AG37:AI37"/>
    <mergeCell ref="AG38:AG42"/>
    <mergeCell ref="AP152:AR152"/>
    <mergeCell ref="AJ152:AL152"/>
    <mergeCell ref="AI38:AI42"/>
    <mergeCell ref="AG36:AL36"/>
    <mergeCell ref="AJ38:AJ42"/>
    <mergeCell ref="AK38:AK42"/>
    <mergeCell ref="AH38:AH42"/>
    <mergeCell ref="AG152:AI152"/>
    <mergeCell ref="AV37:AX37"/>
    <mergeCell ref="AL38:AL42"/>
    <mergeCell ref="AM37:AO37"/>
    <mergeCell ref="AO38:AO42"/>
    <mergeCell ref="AJ37:AL37"/>
    <mergeCell ref="AS37:AU37"/>
    <mergeCell ref="AV38:AV42"/>
    <mergeCell ref="AP38:AP42"/>
    <mergeCell ref="AX38:AX42"/>
    <mergeCell ref="AU38:AU42"/>
    <mergeCell ref="BI34:BI38"/>
    <mergeCell ref="AR38:AR42"/>
    <mergeCell ref="AS38:AS42"/>
    <mergeCell ref="AS36:AX36"/>
    <mergeCell ref="AP37:AR37"/>
    <mergeCell ref="AM36:AR36"/>
    <mergeCell ref="AZ36:AZ42"/>
    <mergeCell ref="AW38:AW42"/>
    <mergeCell ref="AY36:AY42"/>
    <mergeCell ref="AQ38:AQ42"/>
    <mergeCell ref="AE38:AE42"/>
    <mergeCell ref="AC38:AC42"/>
    <mergeCell ref="T37:T42"/>
    <mergeCell ref="AB38:AB42"/>
    <mergeCell ref="AD37:AF37"/>
    <mergeCell ref="U38:U42"/>
    <mergeCell ref="X37:Z37"/>
    <mergeCell ref="Z38:Z42"/>
    <mergeCell ref="AA37:AC37"/>
    <mergeCell ref="Y38:Y42"/>
    <mergeCell ref="A176:B176"/>
    <mergeCell ref="D176:P176"/>
    <mergeCell ref="B170:L170"/>
    <mergeCell ref="B171:L171"/>
    <mergeCell ref="B172:L172"/>
    <mergeCell ref="U152:W152"/>
    <mergeCell ref="Q37:Q42"/>
    <mergeCell ref="G38:G42"/>
    <mergeCell ref="C36:H37"/>
    <mergeCell ref="L37:L42"/>
    <mergeCell ref="N37:N42"/>
    <mergeCell ref="O37:O42"/>
    <mergeCell ref="P37:P42"/>
    <mergeCell ref="H38:H42"/>
    <mergeCell ref="E38:E42"/>
    <mergeCell ref="D38:D42"/>
    <mergeCell ref="B169:F169"/>
    <mergeCell ref="B165:L165"/>
    <mergeCell ref="B164:L164"/>
    <mergeCell ref="B168:L168"/>
    <mergeCell ref="B167:L167"/>
    <mergeCell ref="B166:F166"/>
    <mergeCell ref="S37:S42"/>
    <mergeCell ref="F38:F42"/>
    <mergeCell ref="C38:C42"/>
    <mergeCell ref="R37:R42"/>
    <mergeCell ref="M37:M42"/>
    <mergeCell ref="A36:A42"/>
    <mergeCell ref="B36:B42"/>
    <mergeCell ref="K37:K42"/>
    <mergeCell ref="I36:I42"/>
    <mergeCell ref="J36:J42"/>
    <mergeCell ref="C8:AA8"/>
    <mergeCell ref="AA36:AF36"/>
    <mergeCell ref="C10:AA10"/>
    <mergeCell ref="C1:AA1"/>
    <mergeCell ref="C2:AA2"/>
    <mergeCell ref="C3:AA3"/>
    <mergeCell ref="C5:AA5"/>
    <mergeCell ref="V38:V42"/>
    <mergeCell ref="X38:X42"/>
    <mergeCell ref="W38:W42"/>
    <mergeCell ref="U37:W37"/>
    <mergeCell ref="C6:AA6"/>
    <mergeCell ref="C9:AA9"/>
    <mergeCell ref="K36:T36"/>
    <mergeCell ref="U36:Z36"/>
    <mergeCell ref="C11:AA11"/>
    <mergeCell ref="C12:AA12"/>
  </mergeCells>
  <phoneticPr fontId="0" type="noConversion"/>
  <printOptions gridLinesSet="0"/>
  <pageMargins left="0.43307086614173229" right="0.43307086614173229" top="0.59055118110236227" bottom="0.39370078740157483" header="0.19685039370078741" footer="0.19685039370078741"/>
  <pageSetup paperSize="9" scale="36" fitToHeight="5" orientation="landscape" verticalDpi="144" r:id="rId1"/>
  <headerFooter alignWithMargins="0"/>
  <drawing r:id="rId2"/>
  <legacyDrawing r:id="rId3"/>
  <oleObjects>
    <oleObject progId="Excel.Sheet.8" shapeId="419610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IO55"/>
  <sheetViews>
    <sheetView zoomScale="75" workbookViewId="0">
      <selection activeCell="F12" sqref="F12"/>
    </sheetView>
  </sheetViews>
  <sheetFormatPr defaultColWidth="12.1640625" defaultRowHeight="12.75"/>
  <cols>
    <col min="1" max="2" width="10.33203125" style="133" customWidth="1"/>
    <col min="3" max="3" width="47.6640625" style="133" customWidth="1"/>
    <col min="4" max="4" width="13.33203125" style="133" customWidth="1"/>
    <col min="5" max="5" width="35.5" style="133" customWidth="1"/>
    <col min="6" max="6" width="34.5" style="133" customWidth="1"/>
    <col min="7" max="17" width="12.1640625" style="133"/>
    <col min="18" max="18" width="7.1640625" style="133" customWidth="1"/>
    <col min="19" max="16384" width="12.1640625" style="133"/>
  </cols>
  <sheetData>
    <row r="2" spans="1:249" s="46" customFormat="1" ht="26.25" customHeight="1">
      <c r="B2" s="46" t="s">
        <v>187</v>
      </c>
    </row>
    <row r="3" spans="1:249" s="46" customFormat="1" ht="26.25" customHeight="1">
      <c r="B3" s="46" t="s">
        <v>188</v>
      </c>
    </row>
    <row r="4" spans="1:249" s="46" customFormat="1" ht="26.25" customHeight="1">
      <c r="B4" s="457" t="s">
        <v>209</v>
      </c>
    </row>
    <row r="5" spans="1:249" s="46" customFormat="1" ht="26.25" customHeight="1">
      <c r="B5" s="46" t="s">
        <v>250</v>
      </c>
    </row>
    <row r="6" spans="1:249" s="3" customFormat="1" ht="22.5" customHeight="1">
      <c r="B6" s="46"/>
    </row>
    <row r="7" spans="1:249" s="3" customFormat="1" ht="70.5" customHeight="1">
      <c r="A7" s="455" t="s">
        <v>167</v>
      </c>
      <c r="B7" s="455" t="s">
        <v>200</v>
      </c>
      <c r="C7" s="456" t="s">
        <v>189</v>
      </c>
      <c r="D7" s="456" t="s">
        <v>190</v>
      </c>
      <c r="E7" s="456" t="s">
        <v>191</v>
      </c>
      <c r="F7" s="456" t="s">
        <v>201</v>
      </c>
    </row>
    <row r="8" spans="1:249" s="3" customFormat="1" ht="75" customHeight="1">
      <c r="A8" s="455">
        <v>1</v>
      </c>
      <c r="B8" s="455" t="s">
        <v>234</v>
      </c>
      <c r="C8" s="546" t="s">
        <v>203</v>
      </c>
      <c r="D8" s="547" t="s">
        <v>204</v>
      </c>
      <c r="E8" s="546" t="s">
        <v>342</v>
      </c>
      <c r="F8" s="546" t="s">
        <v>291</v>
      </c>
    </row>
    <row r="9" spans="1:249" s="3" customFormat="1" ht="75" customHeight="1">
      <c r="A9" s="455">
        <v>2</v>
      </c>
      <c r="B9" s="455" t="s">
        <v>235</v>
      </c>
      <c r="C9" s="546" t="s">
        <v>292</v>
      </c>
      <c r="D9" s="547" t="s">
        <v>206</v>
      </c>
      <c r="E9" s="546" t="s">
        <v>342</v>
      </c>
      <c r="F9" s="546" t="s">
        <v>291</v>
      </c>
    </row>
    <row r="10" spans="1:249" s="3" customFormat="1" ht="75" customHeight="1">
      <c r="A10" s="455">
        <v>3</v>
      </c>
      <c r="B10" s="455" t="s">
        <v>236</v>
      </c>
      <c r="C10" s="546" t="s">
        <v>293</v>
      </c>
      <c r="D10" s="547" t="s">
        <v>207</v>
      </c>
      <c r="E10" s="546" t="s">
        <v>342</v>
      </c>
      <c r="F10" s="546" t="s">
        <v>291</v>
      </c>
    </row>
    <row r="11" spans="1:249" s="3" customFormat="1" ht="98.25" customHeight="1">
      <c r="A11" s="455">
        <v>4</v>
      </c>
      <c r="B11" s="455" t="s">
        <v>237</v>
      </c>
      <c r="C11" s="546" t="s">
        <v>294</v>
      </c>
      <c r="D11" s="547" t="s">
        <v>208</v>
      </c>
      <c r="E11" s="546" t="s">
        <v>342</v>
      </c>
      <c r="F11" s="546" t="s">
        <v>291</v>
      </c>
    </row>
    <row r="12" spans="1:249" s="3" customFormat="1" ht="74.25" customHeight="1">
      <c r="A12" s="455">
        <v>5</v>
      </c>
      <c r="B12" s="455" t="s">
        <v>238</v>
      </c>
      <c r="C12" s="546" t="s">
        <v>295</v>
      </c>
      <c r="D12" s="547" t="s">
        <v>205</v>
      </c>
      <c r="E12" s="546" t="s">
        <v>192</v>
      </c>
      <c r="F12" s="546" t="s">
        <v>202</v>
      </c>
    </row>
    <row r="13" spans="1:249" ht="18">
      <c r="A13" s="14"/>
      <c r="B13" s="14"/>
      <c r="C13" s="14"/>
      <c r="D13" s="14"/>
      <c r="E13" s="14"/>
      <c r="F13" s="14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</row>
    <row r="14" spans="1:249" ht="18">
      <c r="A14" s="14"/>
      <c r="B14" s="14"/>
      <c r="C14" s="14"/>
      <c r="D14" s="14"/>
      <c r="E14" s="14"/>
      <c r="F14" s="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</row>
    <row r="15" spans="1:249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</row>
    <row r="16" spans="1:249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</row>
    <row r="17" spans="1:249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</row>
    <row r="18" spans="1:249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</row>
    <row r="19" spans="1:249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</row>
    <row r="20" spans="1:249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</row>
    <row r="21" spans="1:249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</row>
    <row r="22" spans="1:249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</row>
    <row r="23" spans="1:249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</row>
    <row r="24" spans="1:249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</row>
    <row r="25" spans="1:249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</row>
    <row r="26" spans="1:249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</row>
    <row r="27" spans="1:249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</row>
    <row r="28" spans="1:249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</row>
    <row r="29" spans="1:249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</row>
    <row r="30" spans="1:249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</row>
    <row r="31" spans="1:249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</row>
    <row r="32" spans="1:249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</row>
    <row r="33" spans="1:249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</row>
    <row r="34" spans="1:249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</row>
    <row r="35" spans="1:249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</row>
    <row r="36" spans="1:249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</row>
    <row r="37" spans="1:249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</row>
    <row r="38" spans="1:249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</row>
    <row r="39" spans="1:249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</row>
    <row r="40" spans="1:249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</row>
    <row r="41" spans="1:249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</row>
    <row r="42" spans="1:249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</row>
    <row r="43" spans="1:249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</row>
    <row r="44" spans="1:249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</row>
    <row r="45" spans="1:249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</row>
    <row r="46" spans="1:249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</row>
    <row r="47" spans="1:249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</row>
    <row r="48" spans="1:249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</row>
    <row r="49" spans="1:249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</row>
    <row r="50" spans="1:249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</row>
    <row r="55" spans="1:249" ht="18.75">
      <c r="A55" s="884"/>
      <c r="B55" s="884"/>
      <c r="C55" s="884"/>
      <c r="D55" s="884"/>
      <c r="E55" s="884"/>
      <c r="F55" s="884"/>
      <c r="G55" s="884"/>
      <c r="H55" s="884"/>
      <c r="I55" s="884"/>
      <c r="J55" s="884"/>
      <c r="K55" s="884"/>
      <c r="L55" s="884"/>
      <c r="M55" s="884"/>
      <c r="N55" s="884"/>
      <c r="O55" s="884"/>
      <c r="P55" s="884"/>
    </row>
  </sheetData>
  <mergeCells count="1">
    <mergeCell ref="A55:P55"/>
  </mergeCells>
  <phoneticPr fontId="0" type="noConversion"/>
  <pageMargins left="0.47244094488188981" right="0.47244094488188981" top="0.70866141732283472" bottom="0.39370078740157483" header="0.11811023622047245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б-НФГД(о-з)</vt:lpstr>
      <vt:lpstr>приложение</vt:lpstr>
      <vt:lpstr>'б-НФГД(о-з)'!Print_Area</vt:lpstr>
      <vt:lpstr>'б-НФГД(о-з)'!Print_Titles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Экологи</dc:creator>
  <cp:lastModifiedBy>user</cp:lastModifiedBy>
  <cp:lastPrinted>2023-08-14T07:28:42Z</cp:lastPrinted>
  <dcterms:created xsi:type="dcterms:W3CDTF">2000-11-17T11:19:24Z</dcterms:created>
  <dcterms:modified xsi:type="dcterms:W3CDTF">2026-06-05T05:35:26Z</dcterms:modified>
</cp:coreProperties>
</file>